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40" yWindow="1520" windowWidth="28980" windowHeight="15160" activeTab="1"/>
  </bookViews>
  <sheets>
    <sheet name="rek" sheetId="1" r:id="rId1"/>
    <sheet name="OBV_SANITARIJE_GO_dela" sheetId="2" r:id="rId2"/>
    <sheet name="OBV_SANITARIJE_kabin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UR_SIT">#REF!</definedName>
    <definedName name="indeks">#REF!</definedName>
    <definedName name="ODS">'[4]Rekap.'!#REF!</definedName>
    <definedName name="odst">'[4]Rekap.'!#REF!</definedName>
    <definedName name="pr">'[1]%'!#REF!</definedName>
    <definedName name="_xlnm.Print_Area" localSheetId="1">'OBV_SANITARIJE_GO_dela'!$A$1:$F$492</definedName>
    <definedName name="_xlnm.Print_Area" localSheetId="2">'OBV_SANITARIJE_kabine'!$A$1:$E$100</definedName>
    <definedName name="_xlnm.Print_Area" localSheetId="0">'rek'!$A$1:$D$73</definedName>
    <definedName name="pro">'[1]%'!#REF!</definedName>
    <definedName name="proc.">'[1]%'!$B$1</definedName>
    <definedName name="procent">'[2]%'!$B$1</definedName>
    <definedName name="USD_SIT">#REF!</definedName>
    <definedName name="vv">'[5]Rekapitulacija'!$D$40</definedName>
  </definedNames>
  <calcPr fullCalcOnLoad="1"/>
</workbook>
</file>

<file path=xl/sharedStrings.xml><?xml version="1.0" encoding="utf-8"?>
<sst xmlns="http://schemas.openxmlformats.org/spreadsheetml/2006/main" count="575" uniqueCount="458">
  <si>
    <t xml:space="preserve">V vseh opisih je zajeto podpiranje, iznos, nakladanje, odvoz na gradbiščno deponijo, </t>
  </si>
  <si>
    <t xml:space="preserve">nakladanje in odvoz na namenske deponije oziroma predelovalnice gradbenih odpadkov,  </t>
  </si>
  <si>
    <t>skladno z občinskim odlokom obalnih občin, vključno s plačilom pristojbin na deponijah</t>
  </si>
  <si>
    <t xml:space="preserve">in predelovalnicah. Rušilna in demontažna dela se obračunajo na podlagi dejanskih </t>
  </si>
  <si>
    <t xml:space="preserve">dejanskih odbitkov. </t>
  </si>
  <si>
    <t xml:space="preserve">količin in izmer na podlagi dokumentacije sedanjega stanja, z upoštevanjem vseh </t>
  </si>
  <si>
    <t>iznose, potrebne za izdelavo vseh ostalih GOI del.</t>
  </si>
  <si>
    <t xml:space="preserve">Opisi zajemajo tudi vsa ostala manjša štemanja in NK pomožna dela,odstranitve in </t>
  </si>
  <si>
    <t>2.3.</t>
  </si>
  <si>
    <t>2.7.</t>
  </si>
  <si>
    <t xml:space="preserve">SKUPNA </t>
  </si>
  <si>
    <t>R E K A P I T U L A C I J A  GOI DEL</t>
  </si>
  <si>
    <t>a)</t>
  </si>
  <si>
    <t>GRADBENO OBRTNIŠKA DELA</t>
  </si>
  <si>
    <t>b)</t>
  </si>
  <si>
    <t xml:space="preserve">ELEKTROINSTALACIJSKA DELA </t>
  </si>
  <si>
    <t>IN ELEKTRIČNA OPREMA</t>
  </si>
  <si>
    <t>c)</t>
  </si>
  <si>
    <t>STROJNOINŠTALACIJSKA DELA IN</t>
  </si>
  <si>
    <t>STROJNA OPREMA</t>
  </si>
  <si>
    <t>skupaj</t>
  </si>
  <si>
    <t>+ DDV 20%</t>
  </si>
  <si>
    <t>VSE SKUPAJ</t>
  </si>
  <si>
    <t>R E K A P I T U L A C I J A   gradbenih in obrtniških del</t>
  </si>
  <si>
    <t xml:space="preserve"> </t>
  </si>
  <si>
    <t xml:space="preserve">1.0.  </t>
  </si>
  <si>
    <t xml:space="preserve">2.0. </t>
  </si>
  <si>
    <t>Demontažna in rušilna dela</t>
  </si>
  <si>
    <t xml:space="preserve">3.0.   </t>
  </si>
  <si>
    <t>4.0.</t>
  </si>
  <si>
    <t xml:space="preserve">5.0. </t>
  </si>
  <si>
    <t>6.0.</t>
  </si>
  <si>
    <t>Zidarska dela – sanacija konstrukcijskih elementov</t>
  </si>
  <si>
    <t>7.0.</t>
  </si>
  <si>
    <t>Kanalizacija, odvodnjavanje ravnih streh in zunanja ureditev</t>
  </si>
  <si>
    <t>1.0. - 7.0. skupaj</t>
  </si>
  <si>
    <t xml:space="preserve">8.0.   </t>
  </si>
  <si>
    <t xml:space="preserve">9.0.   </t>
  </si>
  <si>
    <t xml:space="preserve">10.0.  </t>
  </si>
  <si>
    <t xml:space="preserve">11.0.   </t>
  </si>
  <si>
    <t xml:space="preserve">Spuščeni stropovi in </t>
  </si>
  <si>
    <t xml:space="preserve">12.0.  </t>
  </si>
  <si>
    <t>Slikopleskarska in fasaderska dela</t>
  </si>
  <si>
    <t xml:space="preserve">13.0.  </t>
  </si>
  <si>
    <t>Aluminijasta dela</t>
  </si>
  <si>
    <t>8.0. - 13.0. skupaj</t>
  </si>
  <si>
    <t>1.0. - 13.0. skupaj</t>
  </si>
  <si>
    <t>14.0.</t>
  </si>
  <si>
    <t>Tehnična dokumentacija</t>
  </si>
  <si>
    <t>1.0. – 14.0. skupaj</t>
  </si>
  <si>
    <t xml:space="preserve">Splošne zahteve za vsa dela </t>
  </si>
  <si>
    <t>Vsaka ponudbena enotna cena mora zajemati sorazmerne stroške</t>
  </si>
  <si>
    <t>G R A D B E N A    D E L A</t>
  </si>
  <si>
    <t xml:space="preserve">1.0   </t>
  </si>
  <si>
    <t>kos</t>
  </si>
  <si>
    <t>m3</t>
  </si>
  <si>
    <t>1.4.</t>
  </si>
  <si>
    <t xml:space="preserve">      </t>
  </si>
  <si>
    <t xml:space="preserve">m2   </t>
  </si>
  <si>
    <t xml:space="preserve">2.0.  </t>
  </si>
  <si>
    <t>Rušilna in demontažna dela</t>
  </si>
  <si>
    <t>m1</t>
  </si>
  <si>
    <t>2.2.</t>
  </si>
  <si>
    <t>m2</t>
  </si>
  <si>
    <t>2.4.</t>
  </si>
  <si>
    <t>2.5.</t>
  </si>
  <si>
    <t>2.6.</t>
  </si>
  <si>
    <t>2.8.</t>
  </si>
  <si>
    <t>2.9.</t>
  </si>
  <si>
    <t xml:space="preserve">Kompletno rušenje delilnih opečnih sten deb. cca 12 cm, vključno z nadvratnimi </t>
  </si>
  <si>
    <t>prekladami, obojestranskim ometom in morebitno keramično ali drugo stensko oblogo</t>
  </si>
  <si>
    <t>Odstranitev stenske keramike, skupno z ometom</t>
  </si>
  <si>
    <t xml:space="preserve">m2 </t>
  </si>
  <si>
    <t>predhodni odobritvi nadzora</t>
  </si>
  <si>
    <t>PK ur</t>
  </si>
  <si>
    <t xml:space="preserve">3.0.  </t>
  </si>
  <si>
    <t>3.4.</t>
  </si>
  <si>
    <t>3.5.</t>
  </si>
  <si>
    <t>3.6.</t>
  </si>
  <si>
    <t>3.8.</t>
  </si>
  <si>
    <t xml:space="preserve">kos    </t>
  </si>
  <si>
    <t>4.1.</t>
  </si>
  <si>
    <t>Zidarska dela</t>
  </si>
  <si>
    <t xml:space="preserve">       </t>
  </si>
  <si>
    <t>5.2.</t>
  </si>
  <si>
    <t xml:space="preserve">navodilih proizvajalca, vključno z vertikalnimi zavihki ob obodnih stenah prostorov, </t>
  </si>
  <si>
    <t>celotna površina je izvedena z vtopljeno namensko bandažno mrežico</t>
  </si>
  <si>
    <t xml:space="preserve">m2    </t>
  </si>
  <si>
    <t xml:space="preserve">Delilna stena iz opečnega votlaka deb. 12 cm, zidana v PCM 1 : 2 : 6 skladno s </t>
  </si>
  <si>
    <t xml:space="preserve">tehničnimi normativi, s popolnoma zalitimi fugami, vključno s potrebnimi vertikalnimi in </t>
  </si>
  <si>
    <t xml:space="preserve">horizontalnimi ab vezmi v debelini zidu in nadvratnimi prekladami - obračuna se </t>
  </si>
  <si>
    <t>dejansko izvedena površina zidu, vključno z vezmi in nadvratnimi prekladami</t>
  </si>
  <si>
    <t xml:space="preserve">redko CM 1 : 2, zahteva se precizna izvedba, predvsem vseh zunanjih vogalov- </t>
  </si>
  <si>
    <t xml:space="preserve">izvedejo se z namenskimi slepimi kovinskimi vogalniki, robov, špalet ipd., obračuna </t>
  </si>
  <si>
    <t>se dejansko ometana površina</t>
  </si>
  <si>
    <t>površina</t>
  </si>
  <si>
    <t xml:space="preserve">Vzidava - obzidava oz. obbetoniranje prehodov instalacijskih cevi in kanalov skozi zid  </t>
  </si>
  <si>
    <t xml:space="preserve">kos     </t>
  </si>
  <si>
    <t>Dobava in vzidava medeninastih dilatacijskih trakov</t>
  </si>
  <si>
    <t xml:space="preserve">m1     </t>
  </si>
  <si>
    <t xml:space="preserve">Vzidava raznih sider in manjših predmetov </t>
  </si>
  <si>
    <t xml:space="preserve">Štemanje rege 10/10 cm v opečnem zidu z namenskim rezkarjem za razvod </t>
  </si>
  <si>
    <t xml:space="preserve">instalacij, z iznosom ruševin in odvozom na deponijo </t>
  </si>
  <si>
    <t xml:space="preserve">m1         </t>
  </si>
  <si>
    <t xml:space="preserve">Štemanje rege 10/5 cm v opečnem zidu  z namenskim rezkarjem za razvod instalacij, </t>
  </si>
  <si>
    <t>z iznosom ruševin in odvozom na deponijo</t>
  </si>
  <si>
    <t xml:space="preserve">m1    </t>
  </si>
  <si>
    <t>Zazidava reg 10/10 cm po namestitvi instalacij</t>
  </si>
  <si>
    <t>Zazidava reg 10/5 cm po namestitvi instalacij</t>
  </si>
  <si>
    <t xml:space="preserve">Zidarska pomoč obrtnikom - obračun samo na podlagi predhodne odobritve naročnika </t>
  </si>
  <si>
    <t>oz. nadzornega organa</t>
  </si>
  <si>
    <t xml:space="preserve">PK ur   </t>
  </si>
  <si>
    <t xml:space="preserve">KV ur </t>
  </si>
  <si>
    <t>7.1.</t>
  </si>
  <si>
    <t>7.2.</t>
  </si>
  <si>
    <t>7.3.</t>
  </si>
  <si>
    <t xml:space="preserve">Zahteva se preciznost pri izvedbi vseh del: polaganje v ravnini, s kvalitetno obdelavo </t>
  </si>
  <si>
    <t xml:space="preserve">samem dogovorjena s projektantom, izvedena bo tako, da bodo v primeru </t>
  </si>
  <si>
    <t xml:space="preserve">nemodularnih mer prostorov zaključne obrezane ploščice velike najmanj 1/3 cele </t>
  </si>
  <si>
    <t xml:space="preserve">v primeru nemodularne mere prostora tlak na obeh robovih enakomerno zaključi. </t>
  </si>
  <si>
    <t>ploščice, keramika mora biti položena osno glede na geometrijo prostora, tako da se</t>
  </si>
  <si>
    <t>gradbene podlage, ker kompletno odgovarja za neoporečnost končane obloge.</t>
  </si>
  <si>
    <t>Pred pričetkom polaganja zidne obloge mora podizvajalec pregledati ustreznost</t>
  </si>
  <si>
    <t>fizikalnim in kemijskim vplivom, iz porcelanskega gresa, dim. plošč do 20/20 cm, v</t>
  </si>
  <si>
    <t>plošč ne izide ob izrezih ali obodu prostora.</t>
  </si>
  <si>
    <t>V opisih je zajeta nabava, stroški vseh transportov, vgradnje in pritrdilnega materiala.</t>
  </si>
  <si>
    <t xml:space="preserve">Maveckartonska dela in spuščeni stropovi tvorijo skupno celoto, zato je potrebno, </t>
  </si>
  <si>
    <t>da vsa montažna dela izvede ista izvajalska skupina. Obračuna se dejansko izvedena</t>
  </si>
  <si>
    <t>površina stropa, vključno z obodnimi zaključnimi profile. Zahteva se precizna izvedba,</t>
  </si>
  <si>
    <t xml:space="preserve"> popolnoma v "vag risu", v ravnini, z natančno izdelavo izrezov in dodatno</t>
  </si>
  <si>
    <t xml:space="preserve">podkonstrukcijo na robovih, še posebno v primerih, ko se modul lamel oz. montažnih </t>
  </si>
  <si>
    <t>3.3.</t>
  </si>
  <si>
    <t xml:space="preserve">dilatacijskim pasom izolacije ob obodnih stenah prostorov in slopih, obračuna se tlorisna </t>
  </si>
  <si>
    <t xml:space="preserve"> - obračuna se samo prehode, kjer je prerez instalacijske napeljave večji od 0,15 m2</t>
  </si>
  <si>
    <t>Keramičarska dela</t>
  </si>
  <si>
    <t>Spuščeni stropovi in maveckartonska dela</t>
  </si>
  <si>
    <t xml:space="preserve">Monterska pomoč pri izdelavi preciznih izrezov za svetila, prezračevalne rešetke ipd. </t>
  </si>
  <si>
    <t>v spuščene stropove (po navodilih  izvajalcev instalacij)</t>
  </si>
  <si>
    <t>KV ur</t>
  </si>
  <si>
    <t xml:space="preserve">Enostavno zidarsko beljenje sten in stropov v območju medstropovja (med spuščenim </t>
  </si>
  <si>
    <t>stropom in medetažno konstrukcijo, pleskanje se izvede pred montažo instalacij</t>
  </si>
  <si>
    <t xml:space="preserve">Vsa dela morajo biti izvedena precizno, skladno projektni dokumentaciji </t>
  </si>
  <si>
    <t xml:space="preserve">in projektantskim opisom, skladno predvidenim kvalitetnim zahtevam, </t>
  </si>
  <si>
    <t>obvezujoč.</t>
  </si>
  <si>
    <t>veljavnim pravilom in standardom stroke. Predviden kvalitetni nivo je</t>
  </si>
  <si>
    <t xml:space="preserve">   le-teh v stanje pred pričetkom del pred primopredajo objekta naročniku</t>
  </si>
  <si>
    <t xml:space="preserve"> - vseh pripravljalnih del, začasnih priključkov za potrebe gradbišča, </t>
  </si>
  <si>
    <t xml:space="preserve">   kompletne ureditve gradbišča, vzdrževanje dostopne poti med gradnjo, </t>
  </si>
  <si>
    <t xml:space="preserve">   zaščito vseh zunanjih površin, ki niso predmet prenove in vzpostavitev</t>
  </si>
  <si>
    <t xml:space="preserve"> - vsega morebitno potrebnega drobnega potrošnega materiala, vseh </t>
  </si>
  <si>
    <t xml:space="preserve">   zarisovanj in morebitno potrebnih delavniških načrtov, shem, meritev, </t>
  </si>
  <si>
    <t xml:space="preserve">   a-testov, tlačnih in drugih preizkusov, dezinfekcije vode, navodil za </t>
  </si>
  <si>
    <t xml:space="preserve">   vzdrževanje in uporabo objekta, temeljitega (popolnega) čiščenja po</t>
  </si>
  <si>
    <t xml:space="preserve">   predvidenih dejavnosti</t>
  </si>
  <si>
    <t xml:space="preserve"> - vseh morebitnih del v zvezi s posameznimi postavkami projektantskih </t>
  </si>
  <si>
    <t xml:space="preserve">   popisov, ki niso izrecno napisana, za katere ponudnik (izvajalec) meni, da </t>
  </si>
  <si>
    <t xml:space="preserve">  so potrebna pri izvršitvi del posamezne postavke pri gradnji objekta. </t>
  </si>
  <si>
    <t xml:space="preserve">   Predvidena dela vsake postavke projektantskega popisa morajo biti </t>
  </si>
  <si>
    <t xml:space="preserve">   izvedena tako, da bodo po končanih delih tvorila funkcionalno celoto,</t>
  </si>
  <si>
    <t xml:space="preserve">   estetski videz vseh izvedenih del.</t>
  </si>
  <si>
    <t xml:space="preserve">   končanih delih do nivoja normalne uporabnosti objekta po uzancah</t>
  </si>
  <si>
    <t xml:space="preserve">Pripravljalna dela zajemajo pripravo ustreznih zaščit, katerih obseg presega </t>
  </si>
  <si>
    <t xml:space="preserve">običajno potrebno zaščito površin, ki niso predmet prenove ob rekonstrukcijah. </t>
  </si>
  <si>
    <t>V opisih je zajeta nabava oziroma najem potrebnih materialov, postavitev zaščit</t>
  </si>
  <si>
    <t>predvidena dela.</t>
  </si>
  <si>
    <t>1.1.</t>
  </si>
  <si>
    <t>in odstranitev le-teh po končanih delih, vse zaščite se obračunajo 1x za vsa</t>
  </si>
  <si>
    <t>5.1.</t>
  </si>
  <si>
    <t xml:space="preserve">leseni konstrukciji, po vsem obodu  zalepljeno s pleskarskim zaščitnim trakom, velikosti </t>
  </si>
  <si>
    <t>materiala s PVC folijo, zalepljeno s pleskarskim zaščitnim trakom</t>
  </si>
  <si>
    <t>Protiprašna zaščita obodnih sten prostorov preko katerih bo izvršen iznos</t>
  </si>
  <si>
    <t xml:space="preserve">Ureditev zunanjega dostopa do delovišča za ves čas gradnje: najem, montaža in </t>
  </si>
  <si>
    <t>Zaščita okenskega okvirja, preko katerega bo potekal iznos ruševin in vnos materiala</t>
  </si>
  <si>
    <t xml:space="preserve">(demontaža in ponovna montaža okenskega krila, zaščita okenskih okvirjev z lesom </t>
  </si>
  <si>
    <t>in filcem, začasna zapora odprtine z enostavno montažnim lesenim lementom)</t>
  </si>
  <si>
    <t>1.2.</t>
  </si>
  <si>
    <t>1.3.</t>
  </si>
  <si>
    <t>1.5.</t>
  </si>
  <si>
    <r>
      <t xml:space="preserve"> Zemeljska dela</t>
    </r>
    <r>
      <rPr>
        <sz val="11"/>
        <rFont val="Arial"/>
        <family val="2"/>
      </rPr>
      <t xml:space="preserve"> </t>
    </r>
  </si>
  <si>
    <r>
      <t>Tesarska dela</t>
    </r>
    <r>
      <rPr>
        <sz val="11"/>
        <rFont val="Arial"/>
        <family val="2"/>
      </rPr>
      <t xml:space="preserve"> </t>
    </r>
  </si>
  <si>
    <r>
      <t>Beton in armirani beton</t>
    </r>
    <r>
      <rPr>
        <sz val="11"/>
        <rFont val="Arial"/>
        <family val="2"/>
      </rPr>
      <t xml:space="preserve"> </t>
    </r>
  </si>
  <si>
    <r>
      <t xml:space="preserve"> Zidarska dela</t>
    </r>
    <r>
      <rPr>
        <sz val="11"/>
        <rFont val="Arial"/>
        <family val="2"/>
      </rPr>
      <t xml:space="preserve"> </t>
    </r>
  </si>
  <si>
    <r>
      <t>Ključavničarska in kleparska dela</t>
    </r>
    <r>
      <rPr>
        <sz val="11"/>
        <rFont val="Arial"/>
        <family val="2"/>
      </rPr>
      <t xml:space="preserve"> </t>
    </r>
  </si>
  <si>
    <r>
      <t>Kamnoseška dela</t>
    </r>
    <r>
      <rPr>
        <sz val="11"/>
        <rFont val="Arial"/>
        <family val="2"/>
      </rPr>
      <t xml:space="preserve"> </t>
    </r>
  </si>
  <si>
    <r>
      <t>Keramičarsska dela</t>
    </r>
    <r>
      <rPr>
        <sz val="11"/>
        <rFont val="Arial"/>
        <family val="2"/>
      </rPr>
      <t xml:space="preserve"> </t>
    </r>
  </si>
  <si>
    <r>
      <t>maveckartonska dela</t>
    </r>
    <r>
      <rPr>
        <sz val="11"/>
        <rFont val="Arial"/>
        <family val="2"/>
      </rPr>
      <t xml:space="preserve"> </t>
    </r>
  </si>
  <si>
    <t>Pripravljalna dela</t>
  </si>
  <si>
    <t>Zaščita tlaka v delovnem hodniku v delovni etaži s filcem in opažnimi elementi</t>
  </si>
  <si>
    <t>1.1. - 1.5. skupaj</t>
  </si>
  <si>
    <t xml:space="preserve">Precizno rezanje delilne opečne stene, deb. 0,15 m na stiku med ohranjeno in </t>
  </si>
  <si>
    <t>odstranjeno steno</t>
  </si>
  <si>
    <t>estriha (v območju rušenja delilnih sten in območju predvidenih novih sten)</t>
  </si>
  <si>
    <t xml:space="preserve">velikost elementov je: </t>
  </si>
  <si>
    <t xml:space="preserve">0,70/2,05 m </t>
  </si>
  <si>
    <t xml:space="preserve">Pazljiva demontaža enokrilnih notranjih vrat, vključno s podboji, </t>
  </si>
  <si>
    <t xml:space="preserve">Precizno vrtanje prehodov premera do 20 cm za elektroinstalacijske in cevne razvode </t>
  </si>
  <si>
    <t>v obstoječih stenah (opeka) debeline do 0,15 m</t>
  </si>
  <si>
    <t xml:space="preserve">Pazljiva odstranitev kompletnega spuščenega stropa, sestavljenega iz al lamel širine </t>
  </si>
  <si>
    <t>cca 100 mm in slepe viseče podkonstrukcije, vključno s celotno podkonstrukcijo in</t>
  </si>
  <si>
    <t>vsemi zaključnimi profili  (obstoječe sanitarije) , z odvozom na deponijo</t>
  </si>
  <si>
    <t>V opisih je zajeto:</t>
  </si>
  <si>
    <t>- najem, obraba oz. nabava in kompletna montaža in demontaža opažev s podpiranjem,</t>
  </si>
  <si>
    <t>- dobava in vgraditev betona, ter dobava, krivljenje, vezanje in vgraditev armature,</t>
  </si>
  <si>
    <t xml:space="preserve">- vsi stroški nabave materiala, transportov, vgradnje oz. izdelave, vključno z veznimi </t>
  </si>
  <si>
    <t xml:space="preserve">materiali. </t>
  </si>
  <si>
    <t>3.1.</t>
  </si>
  <si>
    <t xml:space="preserve">Delilna stena iz modularne opeke deb. 19 cm, zidana v PCM 1 : 2 : 6 skladno s </t>
  </si>
  <si>
    <t>horizontalnimi ab vezmi v debelini zidu - obračuna se dejansko izvedena površina zidu</t>
  </si>
  <si>
    <t xml:space="preserve">Grobi in fini omet novih opečnih sten s PCM 1 : 2 : 6, s predhodnim obrizgom z </t>
  </si>
  <si>
    <t>Hidroizolacijski sintetični premaz za notranjo rabo v sanitarijah</t>
  </si>
  <si>
    <t xml:space="preserve">iz sintetičnega kavčuka (kot npr. Mapei Mapelastic), po tehničnih </t>
  </si>
  <si>
    <t xml:space="preserve">Popravilo stenskega ometa obstoječih sten na površini odstranjene keramike: pranje </t>
  </si>
  <si>
    <t xml:space="preserve">površine, namenski premaz za sprijemljivost, zaribana sanacijska namenska malta </t>
  </si>
  <si>
    <t>(npr. Sika)</t>
  </si>
  <si>
    <t xml:space="preserve">(npr. styrodur), zalikan mikroarmiran cementni estrih do 6 cm, vključno z </t>
  </si>
  <si>
    <t xml:space="preserve">Sprotno čiščenje vseh prostorov in čiščenje po končanih delih do nivoja uporabnosti </t>
  </si>
  <si>
    <t xml:space="preserve">objekta - obračuna se 1x netto površina območja del </t>
  </si>
  <si>
    <t>OBRTNIŠKA  DELA</t>
  </si>
  <si>
    <t>3.2.</t>
  </si>
  <si>
    <t>3.9.</t>
  </si>
  <si>
    <t>3.10.</t>
  </si>
  <si>
    <t>3.11.</t>
  </si>
  <si>
    <t>3.12.</t>
  </si>
  <si>
    <t>3.13.</t>
  </si>
  <si>
    <t>3.14.</t>
  </si>
  <si>
    <t>3.15.</t>
  </si>
  <si>
    <t>3.1. – 3.15.  skupaj</t>
  </si>
  <si>
    <t>fug, s pravilno izvedenimi padci. Geometrija polaganja mora biti na kraju</t>
  </si>
  <si>
    <t>obračuna se dejansko položena površina keramike.</t>
  </si>
  <si>
    <t xml:space="preserve">Talna nedrseča (protidrsna)  nepolirana keramika 1.kvalitete, visoke odpornosti proti </t>
  </si>
  <si>
    <t>Nizkostenska keramična zaokrožnica 1.kvalitete, skladna z proizvajalcem talne keramike,</t>
  </si>
  <si>
    <t>višine 2,5 cm x 20 cm;</t>
  </si>
  <si>
    <t>barvi po izbiri projektanta, obračuna se dejansko položena površina keramike</t>
  </si>
  <si>
    <t>(npr.proizvajalca Vogue )</t>
  </si>
  <si>
    <t>4.2.</t>
  </si>
  <si>
    <t xml:space="preserve">izvedeni s tipskim vzidanim aluminijastim vogalnikom bele barve, </t>
  </si>
  <si>
    <t>(npr.proizvajalca Vogue 'Trasparenze')</t>
  </si>
  <si>
    <t>obračuna se površina izvedene keramike vključno z vogalniki</t>
  </si>
  <si>
    <t>4.3.</t>
  </si>
  <si>
    <t xml:space="preserve">-  inox AISI 304 18/10 teleskopskega podboja tip PR 3401 širine 10 - 16 cm za </t>
  </si>
  <si>
    <t xml:space="preserve">suhomontažno izvedbo, vključno z originalno podkonstrukcijo, profilom za dvojno pripiro, s </t>
  </si>
  <si>
    <t xml:space="preserve">tesnili, s trodimenzionalno nastavljivimi vratnimi nasadili HEWI 25160 bele barve, z akustično </t>
  </si>
  <si>
    <t>izolacijo (napolnjen z ekspandirano peno)</t>
  </si>
  <si>
    <t xml:space="preserve">plošče v okvirju iz trdega masivnega lesa, obojestransko obložena z laminatom "Max" v  </t>
  </si>
  <si>
    <t xml:space="preserve">laminat, s pvc belo Hewi zaobljeno kljuko tip 114gk z rozetama 315 in 316, vsa vrata s </t>
  </si>
  <si>
    <t xml:space="preserve">stoperjem 610, montiranim na zidu v višini kljuke, vse kvalitete "SR", vrata imajo cilindrične </t>
  </si>
  <si>
    <t>ključavnice s centralnim sistemom zaklepanja, sistem po navodilu investitorja.</t>
  </si>
  <si>
    <t xml:space="preserve">Vsi podboji morajo biti ob stiku z zidom zakitani s trajno elastičnim belim antibaktericidnim </t>
  </si>
  <si>
    <t xml:space="preserve">kitom s poglobljeno fugo. </t>
  </si>
  <si>
    <t>Notranja vrata</t>
  </si>
  <si>
    <t>5.0.</t>
  </si>
  <si>
    <t xml:space="preserve"> vratnega  krila iz masivne ekološko neoporečne izvotljene vlaknene lepljene</t>
  </si>
  <si>
    <t>Enokrilna vrata sestavljena iz (npr. ali enakovredno)</t>
  </si>
  <si>
    <t xml:space="preserve">barvi po izbiri, odpornim proti razenju, spodnji rob vratnega krila je kompletno oblečen v </t>
  </si>
  <si>
    <t>(možnost odpiranja v sili od zunaj)</t>
  </si>
  <si>
    <t>Iz notranje strani notranjih vrat (vhodi v kabine) se montira jeziček za zaklepanje</t>
  </si>
  <si>
    <t>Slikopleskarska dela</t>
  </si>
  <si>
    <t xml:space="preserve">Zahteva se preciznost izvedbe, kar velja za ploskve, na katerih ne smejo biti vidni sledovi </t>
  </si>
  <si>
    <t xml:space="preserve">štemanj in zazidav in za stike opleska z ostalimi obdelavami, ki morajo biti precizni (posebno </t>
  </si>
  <si>
    <t xml:space="preserve">podizvajalec pregledati ustreznost gradbeno pripravljene podlage, saj odgovarja za </t>
  </si>
  <si>
    <t xml:space="preserve">neoporečnost končnega opleska. Med deli je obvezna fizična zaščita površin, ki niso predmet </t>
  </si>
  <si>
    <t>pozornost je posvetiti stikom oplesk - keramika. Pred pričetkom dela mora</t>
  </si>
  <si>
    <t xml:space="preserve">slikopleskarskih del.  </t>
  </si>
  <si>
    <t>Priprava podlage: impregniranje, dletanje in glajenje ometanih sten</t>
  </si>
  <si>
    <t>6.1.</t>
  </si>
  <si>
    <t>6.2.</t>
  </si>
  <si>
    <t>6.3.</t>
  </si>
  <si>
    <r>
      <t xml:space="preserve"> Pripravljalna dela</t>
    </r>
    <r>
      <rPr>
        <sz val="11"/>
        <rFont val="Arial"/>
        <family val="2"/>
      </rPr>
      <t xml:space="preserve"> </t>
    </r>
  </si>
  <si>
    <r>
      <t>Keramičarska dela</t>
    </r>
    <r>
      <rPr>
        <sz val="11"/>
        <rFont val="Arial"/>
        <family val="2"/>
      </rPr>
      <t xml:space="preserve"> </t>
    </r>
  </si>
  <si>
    <t>1.0. - 3.0. skupaj</t>
  </si>
  <si>
    <t>7.1. - 7.3.   skupaj</t>
  </si>
  <si>
    <r>
      <t>Maveckartonska dela</t>
    </r>
    <r>
      <rPr>
        <sz val="11"/>
        <rFont val="Arial"/>
        <family val="2"/>
      </rPr>
      <t xml:space="preserve"> </t>
    </r>
  </si>
  <si>
    <t>8.0</t>
  </si>
  <si>
    <t>Oprema sanitarij</t>
  </si>
  <si>
    <t>polaga se do spuščenega stropa (h=3,40 m)</t>
  </si>
  <si>
    <t>5.1. – 5.2.   skupaj</t>
  </si>
  <si>
    <t>(vhod iz hodnika v sanitarije)</t>
  </si>
  <si>
    <t xml:space="preserve">odporni na vodo in kemikalije (voda, agresivna čistila).  </t>
  </si>
  <si>
    <t>Projekt izvedenih gradbenih in obrtniških del (PID)</t>
  </si>
  <si>
    <t>% G+O</t>
  </si>
  <si>
    <t>Projekt za vzdrževanje in obratovanje s področja gradbenih in obrtniških del (POV)</t>
  </si>
  <si>
    <t>8.0.</t>
  </si>
  <si>
    <t>8.1.</t>
  </si>
  <si>
    <t>8.2.</t>
  </si>
  <si>
    <t>gradbena dela (1.1. – 3.15.)  skupaj</t>
  </si>
  <si>
    <t xml:space="preserve">je ustrezna robustnost, funkcionalnost in estetska sprejemljivost, vse kromirano </t>
  </si>
  <si>
    <t xml:space="preserve">oziroma v kvaliteti poliranega jekla INOX18/8 AISI 304, skupno z dobavo in </t>
  </si>
  <si>
    <t xml:space="preserve">montažo, ki se izvaja po navodilu projektanta in z vednostjo vodilnega monterja </t>
  </si>
  <si>
    <t xml:space="preserve">Pravokotno kristalno ogledalo dim.80X60 cm, z brušenim robom, </t>
  </si>
  <si>
    <t>(npr. proizvajalca INDA, art. AS2320)</t>
  </si>
  <si>
    <t>Kromiran ročaj (wc kabina)</t>
  </si>
  <si>
    <t>(npr. proizvajalca INDA, art. A0491T)</t>
  </si>
  <si>
    <t>VZDRŽEVALNA GRADBENO OBRTNIŠKA DELA</t>
  </si>
  <si>
    <t>ORTOPEDSKA BOLNIŠNICA VALDOLTRA</t>
  </si>
  <si>
    <t>UREDITEV SANITARIJ V ETAŽI B1, B2 IN B3 BOLNIŠNIČNEGA PAVILJONA B</t>
  </si>
  <si>
    <t>enota</t>
  </si>
  <si>
    <t>količina</t>
  </si>
  <si>
    <t>cena na enoto</t>
  </si>
  <si>
    <t>vrednost brez DDV</t>
  </si>
  <si>
    <t>OPIS</t>
  </si>
  <si>
    <t xml:space="preserve">  da bo po zdravstvenih standardih zagotovljena normalna uporabnost in ustrezen </t>
  </si>
  <si>
    <t xml:space="preserve">s pvc folijo na lahki štaketni </t>
  </si>
  <si>
    <t xml:space="preserve">Protiprašna zaščita hodnika kjer se ne posega z gradbenimi deli (proti sobam), </t>
  </si>
  <si>
    <t>etaža B1 , B2 in B3, ter kletna etaža B0 (območje demontaže spuščenega stropa)</t>
  </si>
  <si>
    <t xml:space="preserve">cca (5,0+3,0+3,0)/3,30 m </t>
  </si>
  <si>
    <t xml:space="preserve">cca (20,0+3,0+3,0)/4,30 m </t>
  </si>
  <si>
    <t>B1, B2 in B3</t>
  </si>
  <si>
    <t>B0 (klet)</t>
  </si>
  <si>
    <t xml:space="preserve">demontaža fasadnega odra, tlorisne dim. cca 2,0 x 4,0 m, višine 15,0 m, s </t>
  </si>
  <si>
    <t>stopniščem, varovalnimi ograjami. Plato na višini okenskega parapeta v nadstropjih</t>
  </si>
  <si>
    <t xml:space="preserve"> mora omogočati namestitev konzolnega dvigala in jaška za izpust ruševin</t>
  </si>
  <si>
    <t xml:space="preserve">Odstranitev obstoječega notranjega  tlaka iz keramike (cca debeline 8 cm) do </t>
  </si>
  <si>
    <t>vključno s stensko zaokrožnico. (glej list rušitvenih del)</t>
  </si>
  <si>
    <t xml:space="preserve">Demontaža in ponovna montaža spuščenega stropa iz al lamel š. 100 mm </t>
  </si>
  <si>
    <t>(ETAŽA B0 - prostori ob rentgenu), zaradi izvedbe inštalacijskih del</t>
  </si>
  <si>
    <t>2.1.</t>
  </si>
  <si>
    <t>2.1. - 2.9. skupaj</t>
  </si>
  <si>
    <t xml:space="preserve"> v drugih delih - obračun na podlagi dejansko potrebnega časa po </t>
  </si>
  <si>
    <t>Razna manjša demontažna in nepredvidena dela, štemanja za inštalacije ki niso zajeta</t>
  </si>
  <si>
    <t xml:space="preserve">Plavajoči tlak na medetažni konstrukciji: trda toplotna izolacija iz trdega polistirena deb. 2 cm,  </t>
  </si>
  <si>
    <t>3.7.</t>
  </si>
  <si>
    <t>obračuna se dejansko položena dolžina</t>
  </si>
  <si>
    <t>4.1. - 4.5. skupaj</t>
  </si>
  <si>
    <t>4.4.</t>
  </si>
  <si>
    <t>HODNIK</t>
  </si>
  <si>
    <t>MOKRI PROSTORI</t>
  </si>
  <si>
    <t>višine 10 cm x 20 cm;</t>
  </si>
  <si>
    <t>4.5.</t>
  </si>
  <si>
    <t>Dobava in montaža higiensko zahtevnega spuščenega stropa, izgrajenega iz enonivojske kovinske konstrukcije iz glavnih ter prečnih plošč (kot npr.Armstrong Prelude TLX24),   obešenih v primarni strop z obešali za spuščanje do 1,0 m. V konstrukcijo so vložene snemljive mineralne plošče z vodoodbojno površino , dim. 600 x 600 mm, barvane po JUB lestvici *2063, z Bioguard antibakterijskim delovanjem, z ravnim robom in vidnim T profilom. Ob steni bo zaključni profil BPT 1924HD - 19/24 mm. Stropne plošče so demontažne, plošče morajo dosegati razred prepustnosti PM1 (50 Pa p. d.) po DIN 18177. Razred čistosti stropa po EN ISO 16444-1: razred ISO 5. Koeficient absorbcije zvoka: 0,60; vrednost izolativnosti zvoka: 37 dB.Sistem stropnih plošč in tipske podkonstrukcije ima garancijo 30 let za napake, kar bi bila lahko posledica napak v materialu ali proizvodnemu procesu.    Kot npr.: Armstrong Bioguard Acoustic Board 600x600</t>
  </si>
  <si>
    <t xml:space="preserve">B1, B2 in B3 </t>
  </si>
  <si>
    <t xml:space="preserve">Kovinski spuščen strop iz kvadratnih gladkih aluminijastih ali jeklenih galvaniziranih  </t>
  </si>
  <si>
    <t xml:space="preserve">plošč dim. 60/60 cm, min. deb. 0,7 mm (modul prilagojen vgradnim svetilnim </t>
  </si>
  <si>
    <t xml:space="preserve">telesom),  obešenih na sekundarno vgreznjeno vidno in primarno nevidno </t>
  </si>
  <si>
    <t xml:space="preserve">podkonstrukcijo, obešen pod klasično leseno stropno medetažno konstrukcijo, </t>
  </si>
  <si>
    <t xml:space="preserve">primarni profili podkonstrukcije se zaradi enakomerne razporeditve obremenitve </t>
  </si>
  <si>
    <t xml:space="preserve">lesenih stropnikov namestijo pravokotno na smer stropnikov,  z zaključnim obodnim </t>
  </si>
  <si>
    <t xml:space="preserve">profilom, vključno z montersko pomočjo pri vgradnji luči in rešetk, v barvi in </t>
  </si>
  <si>
    <t xml:space="preserve">geometriji po izboru projektanta, strop se polaga iz sredine prostora simetrično na </t>
  </si>
  <si>
    <t xml:space="preserve">glavne osi prostorov, pri tem je potrebno začeti polaganje tako, da bo ob robovih </t>
  </si>
  <si>
    <t xml:space="preserve">prostora vedno ostanek večji od ½ plošče, obrezane plošče morajo biti z zgornje </t>
  </si>
  <si>
    <t xml:space="preserve">strani dodatno pritrjene in tesno nalegati na obodni profil, obrezane stranice plošč </t>
  </si>
  <si>
    <t xml:space="preserve">morajo imeti vertikalni zavihek, ob morebitnih neravninah obodnega zidu je potrebno </t>
  </si>
  <si>
    <t xml:space="preserve">profil podložiti, da poteka v popolnoma ravni liniji, strop je prašno barvan v beli barvi RAL 9010 </t>
  </si>
  <si>
    <t>(kot npr. Armstrong Orcal)</t>
  </si>
  <si>
    <t>5.3.</t>
  </si>
  <si>
    <t>(npr.Casalgrande Padana, art.Granito 2 -Cervinia )</t>
  </si>
  <si>
    <t>fizikalnim in kemijskim vplivom, iz porcelanskega gresa, dim. plošč do 30/30 cm, v</t>
  </si>
  <si>
    <t>Keramika (gres) je izbrana po vzorcu obstoječe ohranjene.</t>
  </si>
  <si>
    <t>obračuna se dejansko položena dolžina z upoštevanjem elementov za notranje vogale</t>
  </si>
  <si>
    <t xml:space="preserve">Talna nedrseča (protidrsna - R10)  nepolirana keramika 1.kvalitete, visoke odpornosti proti </t>
  </si>
  <si>
    <t>(npr.proizvajalca Vogue 'Flooring', art.RF ghiaccio )</t>
  </si>
  <si>
    <t xml:space="preserve">Stenska glazirana keramika dim. 20/20 cm, z visokim sijajem, velike odpornosti, </t>
  </si>
  <si>
    <t xml:space="preserve">1.kvalitete, v štirih barvah po navodilu projektanta, zunanji vogali so </t>
  </si>
  <si>
    <t>Enokrilna vrata, svetle dimenzije 1,00/2.20 m</t>
  </si>
  <si>
    <t>V4</t>
  </si>
  <si>
    <t>V1</t>
  </si>
  <si>
    <t>(invalidska)</t>
  </si>
  <si>
    <t>V2</t>
  </si>
  <si>
    <t>V3</t>
  </si>
  <si>
    <t>(vhod iz hodnika v shrambo)</t>
  </si>
  <si>
    <t>vrata imajo nov podboj, ohrani se obstoječe vratno krilo</t>
  </si>
  <si>
    <t>6.4.</t>
  </si>
  <si>
    <t>Priprava podlage - reprofilacija stenskih površin pred izvedbo finalne obdelave izvedena</t>
  </si>
  <si>
    <t xml:space="preserve"> z namensko hitro vezočo, mikroarmirano cementno malto za nanose od 3 do 30 mm</t>
  </si>
  <si>
    <t xml:space="preserve"> v enem delovnem postopku, vgrajena na očiščeno (oprano) in navlaženo podlago </t>
  </si>
  <si>
    <t>z gladilko ali zidarsko žlico (kot npr. Mapei Planitop Fast 330)</t>
  </si>
  <si>
    <t xml:space="preserve">* struganje starih nanosov barv, impregniranje, dletanje in glajenje </t>
  </si>
  <si>
    <t>(po tehničnem navodilu proizvajalca finalnega premaza), ter nanos pralnega,</t>
  </si>
  <si>
    <t>paropropustnega, antibaktericidnega, antifungicidnega premaza, odpornega</t>
  </si>
  <si>
    <t xml:space="preserve">na udarce, razenje in dezinfekcijska sredstva, </t>
  </si>
  <si>
    <r>
      <rPr>
        <b/>
        <sz val="11"/>
        <color indexed="8"/>
        <rFont val="Arial"/>
        <family val="0"/>
      </rPr>
      <t>* pralni premaz</t>
    </r>
    <r>
      <rPr>
        <sz val="11"/>
        <color indexed="8"/>
        <rFont val="Arial"/>
        <family val="2"/>
      </rPr>
      <t>,  izdelanega na vodni podlagi iz naravnih substanc,</t>
    </r>
  </si>
  <si>
    <t>v barvnem odtenku po JUB barvni lestvici</t>
  </si>
  <si>
    <t>Enokrilna vrata, svetle dimenzije 1,00/2.15 m, vrata imajo prezračevalno rešetko 10/40 cm</t>
  </si>
  <si>
    <t>Enokrilna vrata, svetle dimenzije 0,90/2.15 m, vrata imajo prezračevalno rešetko 10/40 cm</t>
  </si>
  <si>
    <t>A</t>
  </si>
  <si>
    <t xml:space="preserve">OPREMA </t>
  </si>
  <si>
    <t>O1</t>
  </si>
  <si>
    <t>Sanitarne kabine</t>
  </si>
  <si>
    <r>
      <t xml:space="preserve">Nevtralna oprema sanitarij (stene kabin) izdelana </t>
    </r>
    <r>
      <rPr>
        <b/>
        <sz val="12"/>
        <rFont val="Calibri"/>
        <family val="0"/>
      </rPr>
      <t xml:space="preserve">iz masivnega polnega laminata </t>
    </r>
  </si>
  <si>
    <r>
      <t xml:space="preserve">d=12 mm, </t>
    </r>
    <r>
      <rPr>
        <sz val="12"/>
        <rFont val="Calibri"/>
        <family val="0"/>
      </rPr>
      <t xml:space="preserve">v barvi po izbiri projektanta, stičenje plošč  mora biti prilagojeno materialu, </t>
    </r>
  </si>
  <si>
    <t xml:space="preserve">vsi kovinski deli (mozniki, vratna nasadila ipd.) morajo biti iz visokokvalitetnega  </t>
  </si>
  <si>
    <t xml:space="preserve">kromnikljevega nerjavečega jekla odporni na vodo in kemikalije (voda, agresivna čistila).  </t>
  </si>
  <si>
    <r>
      <t xml:space="preserve">pos </t>
    </r>
    <r>
      <rPr>
        <b/>
        <sz val="12"/>
        <rFont val="Calibri"/>
        <family val="0"/>
      </rPr>
      <t>S1</t>
    </r>
  </si>
  <si>
    <t xml:space="preserve">Stena kabine iz masivnega polnega laminata (kompozitni material), pritrjena na </t>
  </si>
  <si>
    <t>steno z namenskimi nerjavečimi 'U' profili, stena je dvignjena 10 cm od tal,</t>
  </si>
  <si>
    <t xml:space="preserve"> na nerjavečih podstavkih pričvrščenih v tla. </t>
  </si>
  <si>
    <t>Elementi so pričvrščeni na kromnikljevo nerjavečo cev premera 32 mm, ki je fiksirana</t>
  </si>
  <si>
    <t>v stranske stene z namenskimi elementi</t>
  </si>
  <si>
    <t>Stena je sestavljena iz:</t>
  </si>
  <si>
    <t>* regulacijske nogice (višine 10 cm) kos 6</t>
  </si>
  <si>
    <t>npr.Normbau 2289 02</t>
  </si>
  <si>
    <t>npr.Normbau 2289 24</t>
  </si>
  <si>
    <t>npr.Normbau 2289 05</t>
  </si>
  <si>
    <t>npr.Normbau 2289 04</t>
  </si>
  <si>
    <t>npr.Normbau 2290 10</t>
  </si>
  <si>
    <t>npr.Normbau 2290 11/12</t>
  </si>
  <si>
    <t>max.dimenzij 2,50 (+1,50) x 2,15 m, deb.12 mm</t>
  </si>
  <si>
    <t>(Ustreza npr. proizvod NORMBAU, sistem VU-51.20.000.00)</t>
  </si>
  <si>
    <t>kpl</t>
  </si>
  <si>
    <r>
      <t xml:space="preserve">pos </t>
    </r>
    <r>
      <rPr>
        <b/>
        <sz val="12"/>
        <rFont val="Calibri"/>
        <family val="0"/>
      </rPr>
      <t>S2</t>
    </r>
  </si>
  <si>
    <t>O1. skupaj</t>
  </si>
  <si>
    <t>O2</t>
  </si>
  <si>
    <t xml:space="preserve">Kopalniška galanterija renomiranega proizvajalca , zahtevana </t>
  </si>
  <si>
    <t xml:space="preserve">izvajalcev vodovodne in elektro instalacije (kot npr. INDA): </t>
  </si>
  <si>
    <t>Dvojna kljukica, (npr.art.A04210)</t>
  </si>
  <si>
    <r>
      <t>Dozator za milo</t>
    </r>
    <r>
      <rPr>
        <i/>
        <sz val="12"/>
        <rFont val="Calibri"/>
        <family val="2"/>
      </rPr>
      <t xml:space="preserve"> (skladno z obstoječo bolnišnično opremo)</t>
    </r>
  </si>
  <si>
    <r>
      <t>Dozator za dezinfekcijsko tekočino</t>
    </r>
    <r>
      <rPr>
        <i/>
        <sz val="12"/>
        <rFont val="Calibri"/>
        <family val="2"/>
      </rPr>
      <t xml:space="preserve"> (skladno z obstoječo bolnišnično opremo)</t>
    </r>
  </si>
  <si>
    <r>
      <t>Držalo za wc papir</t>
    </r>
    <r>
      <rPr>
        <i/>
        <sz val="12"/>
        <rFont val="Calibri"/>
        <family val="2"/>
      </rPr>
      <t xml:space="preserve"> (skladno z obstoječo bolnišnično opremo)</t>
    </r>
  </si>
  <si>
    <r>
      <t>Metlica za wc - stenska</t>
    </r>
    <r>
      <rPr>
        <i/>
        <sz val="12"/>
        <rFont val="Calibri"/>
        <family val="2"/>
      </rPr>
      <t xml:space="preserve"> (skladno z obstoječo bolnišnično opremo)</t>
    </r>
  </si>
  <si>
    <r>
      <t>Koš za odpadke</t>
    </r>
    <r>
      <rPr>
        <i/>
        <sz val="12"/>
        <rFont val="Calibri"/>
        <family val="2"/>
      </rPr>
      <t xml:space="preserve"> s pokrovom (skladno z obstoječo bolnišnično opremo)</t>
    </r>
  </si>
  <si>
    <r>
      <t>Stenska škatla za brisače</t>
    </r>
    <r>
      <rPr>
        <i/>
        <sz val="12"/>
        <rFont val="Calibri"/>
        <family val="2"/>
      </rPr>
      <t xml:space="preserve"> (skladno z obstoječo bolnišnično opremo)</t>
    </r>
  </si>
  <si>
    <t>Sušilec za roke</t>
  </si>
  <si>
    <t xml:space="preserve">Dobava in montaža na pripravljeno priključno dozo električnega  </t>
  </si>
  <si>
    <t xml:space="preserve">stenskega sušilca rok, z avtomatskim senzorskim vklopom in izklopom  </t>
  </si>
  <si>
    <t>Pregibmo držalo za invalide</t>
  </si>
  <si>
    <t>Dobava in montaža pregibnega držala za pritrditev na steno, dol.750 mm</t>
  </si>
  <si>
    <t>(vključno s pritrdilnim materialom)</t>
  </si>
  <si>
    <t>(skladno z obstoječo bolnišnično opremo)</t>
  </si>
  <si>
    <t>Ravno držalo za invalide</t>
  </si>
  <si>
    <t xml:space="preserve">Dobava in montaža ravnega držala za pritrditev na steno, dim 445 mm </t>
  </si>
  <si>
    <t>Nagibno ogledalo za invalide</t>
  </si>
  <si>
    <t xml:space="preserve">nagibnega ogledala  za pritrditev na steno, dim 600x400x110 mm </t>
  </si>
  <si>
    <t>O2. skupaj</t>
  </si>
  <si>
    <t>OPREMA  skupaj</t>
  </si>
  <si>
    <r>
      <t xml:space="preserve">Opisu ustreza npr.material </t>
    </r>
    <r>
      <rPr>
        <b/>
        <sz val="12"/>
        <rFont val="Calibri"/>
        <family val="0"/>
      </rPr>
      <t>"Fundermax"</t>
    </r>
    <r>
      <rPr>
        <sz val="12"/>
        <rFont val="Calibri"/>
        <family val="0"/>
      </rPr>
      <t xml:space="preserve"> , debeline 12 mm</t>
    </r>
  </si>
  <si>
    <r>
      <rPr>
        <sz val="12"/>
        <rFont val="Calibri"/>
        <family val="0"/>
      </rPr>
      <t xml:space="preserve"> v barvnem odtenku</t>
    </r>
    <r>
      <rPr>
        <b/>
        <sz val="12"/>
        <rFont val="Calibri"/>
        <family val="0"/>
      </rPr>
      <t xml:space="preserve"> 0606 - Arctic White</t>
    </r>
    <r>
      <rPr>
        <sz val="12"/>
        <rFont val="Calibri"/>
        <family val="0"/>
      </rPr>
      <t>.</t>
    </r>
  </si>
  <si>
    <t>* vertikalni element dim.31 x 215 cm, kos 4</t>
  </si>
  <si>
    <t>* končni vertikalni element dim.15 x 215 cm, kos 2</t>
  </si>
  <si>
    <t>* vertikalni element dim.150 x 215 cm, kos 4 (delilni med kabinama)</t>
  </si>
  <si>
    <t>* vrata dim.80 x 215 cm, kos 5</t>
  </si>
  <si>
    <t>* element za pritrjevanje na steno L izvedbe, kos 18</t>
  </si>
  <si>
    <t>* element za pritrjevanje na nosilno cev, kos 10</t>
  </si>
  <si>
    <t>* vratna kljuka, kos 5</t>
  </si>
  <si>
    <t>* vratna nasadila, kos 15</t>
  </si>
  <si>
    <t>* ključavnica za zaklepanje, kos 5</t>
  </si>
  <si>
    <t>1.0. - 8.0. skupaj</t>
  </si>
  <si>
    <t>4.0. - 8.0. skupaj</t>
  </si>
  <si>
    <t>B</t>
  </si>
  <si>
    <t>C</t>
  </si>
  <si>
    <t>A.1</t>
  </si>
  <si>
    <t>A.1.</t>
  </si>
  <si>
    <t>SANITARNE KABINE IN OPREMA SANITARIJ</t>
  </si>
  <si>
    <t>SKUPNA REKAPITULACIJA VSEH DEL</t>
  </si>
  <si>
    <t>DDV22%</t>
  </si>
  <si>
    <t>8.3.</t>
  </si>
  <si>
    <t>PROJEKTANTSKI NADZOR</t>
  </si>
  <si>
    <t>8.1. – 8.3. skupaj</t>
  </si>
  <si>
    <t>obrtniška dela (4.1. – 8.3.)  skupaj</t>
  </si>
  <si>
    <t>Tehnična dokumentacija in projektantski nadzor</t>
  </si>
  <si>
    <t>Dobava in montaža novih podbojev za obstoječe vratno krilo. Montaža obstoječih enokrilnih vrat, svetle dimenzije 0,80/2.15 m,</t>
  </si>
  <si>
    <t xml:space="preserve">Notranja vrata </t>
  </si>
  <si>
    <t>Lesena</t>
  </si>
  <si>
    <t>Avtomatska drsna vrata</t>
  </si>
  <si>
    <t>V4.1</t>
  </si>
  <si>
    <t>6.5.</t>
  </si>
  <si>
    <t>6.1. – 6.5.   skupaj</t>
  </si>
  <si>
    <t>t</t>
  </si>
  <si>
    <r>
      <t xml:space="preserve">Dvokrilna avtomatska drsna namenska viseča vrata (evakuacijska - sklado z evrospskim standardom </t>
    </r>
    <r>
      <rPr>
        <b/>
        <sz val="11"/>
        <rFont val="Calibri"/>
        <family val="0"/>
      </rPr>
      <t xml:space="preserve">EN 16005 </t>
    </r>
    <r>
      <rPr>
        <sz val="11"/>
        <rFont val="Calibri"/>
        <family val="2"/>
      </rPr>
      <t>Avtomatska vrata), z elektromotornim pogonom, s tipko z notranje strani (v smeri izhoda), vrata so iz varnostnega stekla, v inox ali alu okvirju iz namenskih profilov, obod vrat mora tesniti, vrata svetle dim. 1,3 x 2,20 m</t>
    </r>
  </si>
</sst>
</file>

<file path=xl/styles.xml><?xml version="1.0" encoding="utf-8"?>
<styleSheet xmlns="http://schemas.openxmlformats.org/spreadsheetml/2006/main">
  <numFmts count="7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_ * #,##0.00_-\ _S_L_T_ ;_ * #,##0.00\-\ _S_L_T_ ;_ * &quot;-&quot;??_-\ _S_L_T_ ;_ @_ "/>
    <numFmt numFmtId="181" formatCode="#,##0.00\ &quot;SIT&quot;"/>
    <numFmt numFmtId="182" formatCode="000"/>
    <numFmt numFmtId="183" formatCode="\$#,##0\ ;\(\$#,##0\)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#,##0.0"/>
    <numFmt numFmtId="191" formatCode="#,##0.000"/>
    <numFmt numFmtId="192" formatCode="_-* #,##0.000\ _S_I_T_-;\-* #,##0.000\ _S_I_T_-;_-* &quot;-&quot;??\ _S_I_T_-;_-@_-"/>
    <numFmt numFmtId="193" formatCode="_-* #,##0.0\ _S_I_T_-;\-* #,##0.0\ _S_I_T_-;_-* &quot;-&quot;??\ _S_I_T_-;_-@_-"/>
    <numFmt numFmtId="194" formatCode="_-* #,##0\ _S_I_T_-;\-* #,##0\ _S_I_T_-;_-* &quot;-&quot;??\ _S_I_T_-;_-@_-"/>
    <numFmt numFmtId="195" formatCode="\$#,##0\ ;[Red]\(\$#,##0\)"/>
    <numFmt numFmtId="196" formatCode="\$#,##0.00\ ;\(\$#,##0.00\)"/>
    <numFmt numFmtId="197" formatCode="\$#,##0.00\ ;[Red]\(\$#,##0.00\)"/>
    <numFmt numFmtId="198" formatCode="m/d/yy"/>
    <numFmt numFmtId="199" formatCode="d\-mmm\-yy"/>
    <numFmt numFmtId="200" formatCode="d\-mmm"/>
    <numFmt numFmtId="201" formatCode="m/d/yy\ h:mm"/>
    <numFmt numFmtId="202" formatCode="m/d"/>
    <numFmt numFmtId="203" formatCode="0.000%"/>
    <numFmt numFmtId="204" formatCode="&quot;$&quot;\ #,##0;&quot;$&quot;\ \-#,##0"/>
    <numFmt numFmtId="205" formatCode="&quot;$&quot;\ #,##0;[Red]&quot;$&quot;\ \-#,##0"/>
    <numFmt numFmtId="206" formatCode="&quot;$&quot;\ #,##0.00;&quot;$&quot;\ \-#,##0.00"/>
    <numFmt numFmtId="207" formatCode="&quot;$&quot;\ #,##0.00;[Red]&quot;$&quot;\ \-#,##0.00"/>
    <numFmt numFmtId="208" formatCode="_ &quot;$&quot;\ * #,##0_ ;_ &quot;$&quot;\ * \-#,##0_ ;_ &quot;$&quot;\ * &quot;-&quot;_ ;_ @_ "/>
    <numFmt numFmtId="209" formatCode="_ * #,##0_ ;_ * \-#,##0_ ;_ * &quot;-&quot;_ ;_ @_ "/>
    <numFmt numFmtId="210" formatCode="_ &quot;$&quot;\ * #,##0.00_ ;_ &quot;$&quot;\ * \-#,##0.00_ ;_ &quot;$&quot;\ * &quot;-&quot;??_ ;_ @_ "/>
    <numFmt numFmtId="211" formatCode="_ * #,##0.00_ ;_ * \-#,##0.00_ ;_ * &quot;-&quot;??_ ;_ @_ "/>
    <numFmt numFmtId="212" formatCode="#,##0.00\ _S_I_T"/>
    <numFmt numFmtId="213" formatCode="0.000"/>
    <numFmt numFmtId="214" formatCode="#,##0.00_ ;\-#,##0.00\ "/>
    <numFmt numFmtId="215" formatCode="#,##0.000_ ;\-#,##0.000\ "/>
    <numFmt numFmtId="216" formatCode="#,##0.0000_ ;\-#,##0.0000\ "/>
    <numFmt numFmtId="217" formatCode="#,##0.0_ ;\-#,##0.0\ "/>
    <numFmt numFmtId="218" formatCode="#,##0_ ;\-#,##0\ "/>
    <numFmt numFmtId="219" formatCode="_(&quot;SIT&quot;* #,##0_);_(&quot;SIT&quot;* \(#,##0\);_(&quot;SIT&quot;* &quot;-&quot;_);_(@_)"/>
    <numFmt numFmtId="220" formatCode="_(&quot;SIT&quot;* #,##0.00_);_(&quot;SIT&quot;* \(#,##0.00\);_(&quot;SIT&quot;* &quot;-&quot;??_);_(@_)"/>
    <numFmt numFmtId="221" formatCode="#,##0.0000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,##0.00000"/>
    <numFmt numFmtId="225" formatCode="_-* #,##0.00\ [$€-1]_-;\-* #,##0.00\ [$€-1]_-;_-* &quot;-&quot;??\ [$€-1]_-;_-@_-"/>
    <numFmt numFmtId="226" formatCode="[$-424]General"/>
    <numFmt numFmtId="227" formatCode="_-* #,##0.00\ [$€-1]_-;\-* #,##0.00\ [$€-1]_-;_-* \-??\ [$€-1]_-;_-@_-"/>
  </numFmts>
  <fonts count="77">
    <font>
      <i/>
      <sz val="11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Helv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name val="Times New Roman CE"/>
      <family val="0"/>
    </font>
    <font>
      <i/>
      <sz val="10"/>
      <name val="Arial"/>
      <family val="2"/>
    </font>
    <font>
      <sz val="10"/>
      <name val="Helv"/>
      <family val="0"/>
    </font>
    <font>
      <u val="single"/>
      <sz val="10"/>
      <color indexed="36"/>
      <name val="Arial CE"/>
      <family val="0"/>
    </font>
    <font>
      <sz val="5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sz val="10"/>
      <name val="Calibri"/>
      <family val="0"/>
    </font>
    <font>
      <i/>
      <sz val="12"/>
      <name val="Calibri"/>
      <family val="2"/>
    </font>
    <font>
      <sz val="11"/>
      <color indexed="14"/>
      <name val="Calibri"/>
      <family val="2"/>
    </font>
    <font>
      <sz val="10"/>
      <color indexed="8"/>
      <name val="Arial CE"/>
      <family val="0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indexed="9"/>
      <name val="Arial"/>
      <family val="0"/>
    </font>
    <font>
      <b/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CE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0"/>
      <color rgb="FF7030A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FF0000"/>
      <name val="Calibri"/>
      <family val="2"/>
    </font>
    <font>
      <sz val="11"/>
      <color theme="0"/>
      <name val="Arial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31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ill="0" applyBorder="0" applyAlignment="0" applyProtection="0"/>
    <xf numFmtId="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4" borderId="0" applyNumberFormat="0" applyBorder="0" applyAlignment="0" applyProtection="0"/>
    <xf numFmtId="226" fontId="60" fillId="0" borderId="0">
      <alignment/>
      <protection/>
    </xf>
    <xf numFmtId="0" fontId="6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44" borderId="1" applyNumberFormat="0" applyAlignment="0" applyProtection="0"/>
    <xf numFmtId="0" fontId="23" fillId="45" borderId="4" applyNumberFormat="0" applyAlignment="0" applyProtection="0"/>
    <xf numFmtId="3" fontId="39" fillId="0" borderId="0">
      <alignment/>
      <protection/>
    </xf>
    <xf numFmtId="0" fontId="65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25" fillId="0" borderId="7" applyNumberFormat="0" applyFill="0" applyAlignment="0" applyProtection="0"/>
    <xf numFmtId="0" fontId="67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46" borderId="0" applyNumberFormat="0" applyBorder="0" applyAlignment="0" applyProtection="0"/>
    <xf numFmtId="0" fontId="27" fillId="47" borderId="0" applyNumberFormat="0" applyBorder="0" applyAlignment="0" applyProtection="0"/>
    <xf numFmtId="213" fontId="69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48" borderId="10" applyNumberFormat="0" applyFont="0" applyAlignment="0" applyProtection="0"/>
    <xf numFmtId="0" fontId="3" fillId="0" borderId="0" applyProtection="0">
      <alignment horizontal="left" vertical="top" wrapText="1" shrinkToFit="1"/>
    </xf>
    <xf numFmtId="0" fontId="20" fillId="49" borderId="11" applyNumberFormat="0" applyFont="0" applyAlignment="0" applyProtection="0"/>
    <xf numFmtId="0" fontId="28" fillId="0" borderId="0" applyNumberFormat="0" applyFill="0" applyBorder="0" applyAlignment="0" applyProtection="0"/>
    <xf numFmtId="0" fontId="70" fillId="41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53" borderId="0" applyNumberFormat="0" applyBorder="0" applyAlignment="0" applyProtection="0"/>
    <xf numFmtId="0" fontId="30" fillId="0" borderId="13" applyNumberFormat="0" applyFill="0" applyAlignment="0" applyProtection="0"/>
    <xf numFmtId="0" fontId="31" fillId="54" borderId="14" applyNumberFormat="0" applyAlignment="0" applyProtection="0"/>
    <xf numFmtId="0" fontId="14" fillId="0" borderId="0">
      <alignment/>
      <protection/>
    </xf>
    <xf numFmtId="0" fontId="32" fillId="45" borderId="15" applyNumberFormat="0" applyAlignment="0" applyProtection="0"/>
    <xf numFmtId="0" fontId="33" fillId="3" borderId="0" applyNumberFormat="0" applyBorder="0" applyAlignment="0" applyProtection="0"/>
    <xf numFmtId="0" fontId="16" fillId="0" borderId="0">
      <alignment/>
      <protection/>
    </xf>
    <xf numFmtId="0" fontId="40" fillId="0" borderId="0">
      <alignment/>
      <protection/>
    </xf>
    <xf numFmtId="0" fontId="71" fillId="0" borderId="0" applyNumberFormat="0" applyFill="0" applyBorder="0" applyAlignment="0" applyProtection="0"/>
    <xf numFmtId="0" fontId="10" fillId="0" borderId="16" applyNumberFormat="0" applyFont="0" applyFill="0" applyAlignment="0" applyProtection="0"/>
    <xf numFmtId="179" fontId="1" fillId="0" borderId="0" applyFont="0" applyFill="0" applyBorder="0" applyAlignment="0" applyProtection="0"/>
    <xf numFmtId="227" fontId="1" fillId="0" borderId="0" applyFill="0" applyBorder="0" applyAlignment="0" applyProtection="0"/>
    <xf numFmtId="179" fontId="1" fillId="0" borderId="0" applyFont="0" applyFill="0" applyBorder="0" applyAlignment="0" applyProtection="0"/>
    <xf numFmtId="0" fontId="34" fillId="7" borderId="15" applyNumberFormat="0" applyAlignment="0" applyProtection="0"/>
    <xf numFmtId="0" fontId="72" fillId="0" borderId="17" applyNumberFormat="0" applyFill="0" applyAlignment="0" applyProtection="0"/>
    <xf numFmtId="0" fontId="73" fillId="0" borderId="0" applyNumberFormat="0" applyFill="0" applyBorder="0" applyAlignment="0" applyProtection="0"/>
  </cellStyleXfs>
  <cellXfs count="98">
    <xf numFmtId="4" fontId="0" fillId="0" borderId="0" xfId="0" applyAlignment="1">
      <alignment/>
    </xf>
    <xf numFmtId="4" fontId="4" fillId="0" borderId="0" xfId="0" applyFont="1" applyAlignment="1">
      <alignment horizontal="center"/>
    </xf>
    <xf numFmtId="4" fontId="5" fillId="0" borderId="0" xfId="0" applyFont="1" applyAlignment="1">
      <alignment/>
    </xf>
    <xf numFmtId="4" fontId="0" fillId="0" borderId="18" xfId="0" applyBorder="1" applyAlignment="1">
      <alignment/>
    </xf>
    <xf numFmtId="4" fontId="6" fillId="0" borderId="18" xfId="0" applyFont="1" applyBorder="1" applyAlignment="1">
      <alignment/>
    </xf>
    <xf numFmtId="4" fontId="6" fillId="0" borderId="0" xfId="0" applyFont="1" applyAlignment="1">
      <alignment/>
    </xf>
    <xf numFmtId="4" fontId="8" fillId="0" borderId="0" xfId="0" applyFont="1" applyAlignment="1">
      <alignment/>
    </xf>
    <xf numFmtId="4" fontId="0" fillId="0" borderId="0" xfId="0" applyFont="1" applyAlignment="1">
      <alignment/>
    </xf>
    <xf numFmtId="4" fontId="7" fillId="0" borderId="0" xfId="0" applyFont="1" applyAlignment="1">
      <alignment/>
    </xf>
    <xf numFmtId="0" fontId="0" fillId="0" borderId="0" xfId="0" applyNumberFormat="1" applyFont="1" applyAlignment="1">
      <alignment/>
    </xf>
    <xf numFmtId="4" fontId="5" fillId="0" borderId="18" xfId="0" applyFont="1" applyBorder="1" applyAlignment="1">
      <alignment/>
    </xf>
    <xf numFmtId="4" fontId="9" fillId="0" borderId="0" xfId="0" applyFont="1" applyAlignment="1">
      <alignment/>
    </xf>
    <xf numFmtId="4" fontId="5" fillId="0" borderId="19" xfId="0" applyFont="1" applyBorder="1" applyAlignment="1">
      <alignment/>
    </xf>
    <xf numFmtId="4" fontId="0" fillId="0" borderId="20" xfId="0" applyBorder="1" applyAlignment="1">
      <alignment/>
    </xf>
    <xf numFmtId="4" fontId="5" fillId="0" borderId="21" xfId="0" applyFont="1" applyBorder="1" applyAlignment="1">
      <alignment/>
    </xf>
    <xf numFmtId="4" fontId="3" fillId="0" borderId="0" xfId="0" applyFont="1" applyAlignment="1">
      <alignment/>
    </xf>
    <xf numFmtId="0" fontId="3" fillId="0" borderId="0" xfId="0" applyNumberFormat="1" applyFont="1" applyAlignment="1">
      <alignment/>
    </xf>
    <xf numFmtId="4" fontId="3" fillId="0" borderId="0" xfId="0" applyFont="1" applyAlignment="1">
      <alignment/>
    </xf>
    <xf numFmtId="4" fontId="18" fillId="0" borderId="0" xfId="0" applyFont="1" applyAlignment="1">
      <alignment/>
    </xf>
    <xf numFmtId="4" fontId="3" fillId="0" borderId="18" xfId="0" applyFont="1" applyBorder="1" applyAlignment="1">
      <alignment/>
    </xf>
    <xf numFmtId="4" fontId="3" fillId="0" borderId="0" xfId="0" applyFont="1" applyBorder="1" applyAlignment="1">
      <alignment/>
    </xf>
    <xf numFmtId="4" fontId="4" fillId="0" borderId="0" xfId="0" applyFont="1" applyAlignment="1">
      <alignment/>
    </xf>
    <xf numFmtId="4" fontId="19" fillId="0" borderId="0" xfId="0" applyFont="1" applyAlignment="1">
      <alignment/>
    </xf>
    <xf numFmtId="4" fontId="3" fillId="0" borderId="22" xfId="0" applyFont="1" applyBorder="1" applyAlignment="1">
      <alignment/>
    </xf>
    <xf numFmtId="4" fontId="9" fillId="0" borderId="23" xfId="0" applyFont="1" applyBorder="1" applyAlignment="1">
      <alignment/>
    </xf>
    <xf numFmtId="4" fontId="9" fillId="0" borderId="24" xfId="0" applyFont="1" applyBorder="1" applyAlignment="1">
      <alignment/>
    </xf>
    <xf numFmtId="4" fontId="3" fillId="0" borderId="0" xfId="0" applyFont="1" applyAlignment="1">
      <alignment horizontal="left"/>
    </xf>
    <xf numFmtId="4" fontId="1" fillId="0" borderId="0" xfId="0" applyFont="1" applyAlignment="1">
      <alignment/>
    </xf>
    <xf numFmtId="4" fontId="9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4" fontId="15" fillId="0" borderId="0" xfId="0" applyFont="1" applyAlignment="1">
      <alignment/>
    </xf>
    <xf numFmtId="4" fontId="9" fillId="0" borderId="18" xfId="0" applyFont="1" applyBorder="1" applyAlignment="1">
      <alignment/>
    </xf>
    <xf numFmtId="4" fontId="9" fillId="0" borderId="22" xfId="0" applyFont="1" applyBorder="1" applyAlignment="1">
      <alignment/>
    </xf>
    <xf numFmtId="4" fontId="3" fillId="0" borderId="23" xfId="0" applyFont="1" applyBorder="1" applyAlignment="1">
      <alignment/>
    </xf>
    <xf numFmtId="190" fontId="0" fillId="0" borderId="0" xfId="0" applyNumberFormat="1" applyFont="1" applyAlignment="1">
      <alignment/>
    </xf>
    <xf numFmtId="9" fontId="0" fillId="0" borderId="0" xfId="107" applyFont="1" applyAlignment="1">
      <alignment/>
    </xf>
    <xf numFmtId="184" fontId="0" fillId="0" borderId="0" xfId="107" applyNumberFormat="1" applyFont="1" applyAlignment="1">
      <alignment/>
    </xf>
    <xf numFmtId="4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4" fontId="7" fillId="0" borderId="23" xfId="0" applyFont="1" applyBorder="1" applyAlignment="1">
      <alignment/>
    </xf>
    <xf numFmtId="190" fontId="7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3" fillId="0" borderId="0" xfId="0" applyFont="1" applyFill="1" applyAlignment="1">
      <alignment/>
    </xf>
    <xf numFmtId="49" fontId="1" fillId="0" borderId="25" xfId="0" applyNumberFormat="1" applyFont="1" applyBorder="1" applyAlignment="1">
      <alignment horizontal="left" vertical="center" wrapText="1"/>
    </xf>
    <xf numFmtId="212" fontId="1" fillId="0" borderId="24" xfId="0" applyNumberFormat="1" applyFont="1" applyBorder="1" applyAlignment="1">
      <alignment horizontal="center" vertical="center" wrapText="1"/>
    </xf>
    <xf numFmtId="4" fontId="1" fillId="0" borderId="25" xfId="0" applyFont="1" applyBorder="1" applyAlignment="1">
      <alignment horizontal="center" vertical="center"/>
    </xf>
    <xf numFmtId="4" fontId="1" fillId="0" borderId="0" xfId="0" applyFont="1" applyAlignment="1">
      <alignment/>
    </xf>
    <xf numFmtId="4" fontId="3" fillId="0" borderId="0" xfId="0" applyFont="1" applyAlignment="1">
      <alignment vertical="top"/>
    </xf>
    <xf numFmtId="4" fontId="3" fillId="0" borderId="0" xfId="90" applyFont="1" applyFill="1" applyBorder="1" applyProtection="1">
      <alignment/>
      <protection/>
    </xf>
    <xf numFmtId="4" fontId="74" fillId="0" borderId="0" xfId="0" applyFont="1" applyFill="1" applyBorder="1" applyAlignment="1" applyProtection="1">
      <alignment/>
      <protection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3" fillId="0" borderId="0" xfId="90" applyFont="1" applyBorder="1" applyProtection="1">
      <alignment/>
      <protection locked="0"/>
    </xf>
    <xf numFmtId="4" fontId="37" fillId="0" borderId="0" xfId="0" applyFont="1" applyBorder="1" applyAlignment="1" applyProtection="1">
      <alignment/>
      <protection locked="0"/>
    </xf>
    <xf numFmtId="4" fontId="37" fillId="0" borderId="0" xfId="0" applyFont="1" applyBorder="1" applyAlignment="1" applyProtection="1">
      <alignment horizontal="justify" vertical="center"/>
      <protection locked="0"/>
    </xf>
    <xf numFmtId="4" fontId="3" fillId="0" borderId="0" xfId="0" applyFont="1" applyAlignment="1" applyProtection="1">
      <alignment/>
      <protection locked="0"/>
    </xf>
    <xf numFmtId="3" fontId="51" fillId="0" borderId="24" xfId="0" applyNumberFormat="1" applyFont="1" applyBorder="1" applyAlignment="1" applyProtection="1">
      <alignment horizontal="center" vertical="center" wrapText="1"/>
      <protection locked="0"/>
    </xf>
    <xf numFmtId="4" fontId="35" fillId="0" borderId="0" xfId="0" applyFont="1" applyAlignment="1">
      <alignment/>
    </xf>
    <xf numFmtId="4" fontId="36" fillId="0" borderId="0" xfId="0" applyFont="1" applyAlignment="1">
      <alignment/>
    </xf>
    <xf numFmtId="49" fontId="51" fillId="0" borderId="25" xfId="0" applyNumberFormat="1" applyFont="1" applyBorder="1" applyAlignment="1">
      <alignment horizontal="left" vertical="center" wrapText="1"/>
    </xf>
    <xf numFmtId="212" fontId="51" fillId="0" borderId="24" xfId="0" applyNumberFormat="1" applyFont="1" applyBorder="1" applyAlignment="1">
      <alignment horizontal="center" vertical="center" wrapText="1"/>
    </xf>
    <xf numFmtId="4" fontId="41" fillId="0" borderId="0" xfId="0" applyFont="1" applyAlignment="1">
      <alignment/>
    </xf>
    <xf numFmtId="4" fontId="41" fillId="0" borderId="0" xfId="0" applyFont="1" applyAlignment="1">
      <alignment/>
    </xf>
    <xf numFmtId="4" fontId="36" fillId="0" borderId="0" xfId="0" applyFont="1" applyAlignment="1">
      <alignment/>
    </xf>
    <xf numFmtId="4" fontId="36" fillId="0" borderId="25" xfId="0" applyFont="1" applyBorder="1" applyAlignment="1">
      <alignment/>
    </xf>
    <xf numFmtId="4" fontId="36" fillId="0" borderId="0" xfId="0" applyFont="1" applyBorder="1" applyAlignment="1">
      <alignment/>
    </xf>
    <xf numFmtId="4" fontId="36" fillId="0" borderId="22" xfId="0" applyFont="1" applyBorder="1" applyAlignment="1">
      <alignment/>
    </xf>
    <xf numFmtId="4" fontId="35" fillId="0" borderId="23" xfId="0" applyFont="1" applyBorder="1" applyAlignment="1">
      <alignment/>
    </xf>
    <xf numFmtId="4" fontId="35" fillId="0" borderId="24" xfId="0" applyFont="1" applyBorder="1" applyAlignment="1">
      <alignment/>
    </xf>
    <xf numFmtId="0" fontId="36" fillId="0" borderId="0" xfId="0" applyNumberFormat="1" applyFont="1" applyAlignment="1">
      <alignment horizontal="center"/>
    </xf>
    <xf numFmtId="3" fontId="36" fillId="0" borderId="25" xfId="0" applyNumberFormat="1" applyFont="1" applyBorder="1" applyAlignment="1">
      <alignment/>
    </xf>
    <xf numFmtId="4" fontId="36" fillId="0" borderId="25" xfId="0" applyNumberFormat="1" applyFont="1" applyBorder="1" applyAlignment="1">
      <alignment/>
    </xf>
    <xf numFmtId="4" fontId="0" fillId="0" borderId="0" xfId="0" applyNumberFormat="1" applyAlignment="1">
      <alignment/>
    </xf>
    <xf numFmtId="4" fontId="36" fillId="0" borderId="25" xfId="0" applyFont="1" applyBorder="1" applyAlignment="1">
      <alignment/>
    </xf>
    <xf numFmtId="3" fontId="36" fillId="0" borderId="24" xfId="0" applyNumberFormat="1" applyFont="1" applyBorder="1" applyAlignment="1">
      <alignment/>
    </xf>
    <xf numFmtId="4" fontId="36" fillId="0" borderId="24" xfId="0" applyFont="1" applyBorder="1" applyAlignment="1">
      <alignment/>
    </xf>
    <xf numFmtId="3" fontId="36" fillId="0" borderId="0" xfId="0" applyNumberFormat="1" applyFont="1" applyBorder="1" applyAlignment="1">
      <alignment/>
    </xf>
    <xf numFmtId="4" fontId="36" fillId="0" borderId="0" xfId="0" applyFont="1" applyBorder="1" applyAlignment="1">
      <alignment/>
    </xf>
    <xf numFmtId="4" fontId="51" fillId="0" borderId="0" xfId="0" applyFont="1" applyAlignment="1">
      <alignment/>
    </xf>
    <xf numFmtId="4" fontId="35" fillId="0" borderId="0" xfId="0" applyFont="1" applyBorder="1" applyAlignment="1">
      <alignment/>
    </xf>
    <xf numFmtId="4" fontId="36" fillId="0" borderId="0" xfId="0" applyFont="1" applyAlignment="1">
      <alignment/>
    </xf>
    <xf numFmtId="4" fontId="5" fillId="0" borderId="0" xfId="0" applyFont="1" applyFill="1" applyAlignment="1">
      <alignment/>
    </xf>
    <xf numFmtId="4" fontId="6" fillId="0" borderId="0" xfId="0" applyFont="1" applyFill="1" applyAlignment="1">
      <alignment/>
    </xf>
    <xf numFmtId="4" fontId="75" fillId="0" borderId="0" xfId="0" applyFont="1" applyAlignment="1">
      <alignment/>
    </xf>
    <xf numFmtId="212" fontId="1" fillId="0" borderId="2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" fontId="0" fillId="0" borderId="0" xfId="0" applyFont="1" applyBorder="1" applyAlignment="1">
      <alignment/>
    </xf>
    <xf numFmtId="3" fontId="1" fillId="0" borderId="24" xfId="0" applyNumberFormat="1" applyFont="1" applyBorder="1" applyAlignment="1" applyProtection="1">
      <alignment horizontal="center" vertical="center" wrapText="1"/>
      <protection locked="0"/>
    </xf>
    <xf numFmtId="4" fontId="76" fillId="0" borderId="0" xfId="0" applyFont="1" applyAlignment="1">
      <alignment/>
    </xf>
    <xf numFmtId="3" fontId="3" fillId="0" borderId="0" xfId="63" applyFont="1" applyBorder="1" applyAlignment="1">
      <alignment horizontal="left" vertical="top" wrapText="1"/>
    </xf>
    <xf numFmtId="4" fontId="74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4" fontId="74" fillId="0" borderId="0" xfId="0" applyFont="1" applyFill="1" applyBorder="1" applyAlignment="1" applyProtection="1">
      <alignment horizontal="left" vertical="center"/>
      <protection/>
    </xf>
    <xf numFmtId="4" fontId="37" fillId="0" borderId="0" xfId="0" applyFont="1" applyBorder="1" applyAlignment="1" applyProtection="1">
      <alignment/>
      <protection locked="0"/>
    </xf>
    <xf numFmtId="4" fontId="0" fillId="0" borderId="0" xfId="0" applyFont="1" applyBorder="1" applyAlignment="1" applyProtection="1">
      <alignment/>
      <protection locked="0"/>
    </xf>
    <xf numFmtId="4" fontId="37" fillId="0" borderId="0" xfId="0" applyFont="1" applyBorder="1" applyAlignment="1" applyProtection="1">
      <alignment horizontal="justify" vertical="center"/>
      <protection locked="0"/>
    </xf>
    <xf numFmtId="4" fontId="0" fillId="0" borderId="0" xfId="0" applyFont="1" applyAlignment="1">
      <alignment horizontal="left" vertical="top" wrapText="1"/>
    </xf>
    <xf numFmtId="4" fontId="51" fillId="0" borderId="0" xfId="0" applyFont="1" applyFill="1" applyBorder="1" applyAlignment="1" applyProtection="1">
      <alignment horizontal="left" vertical="top" wrapText="1"/>
      <protection locked="0"/>
    </xf>
  </cellXfs>
  <cellStyles count="118">
    <cellStyle name="Normal" xfId="0"/>
    <cellStyle name="ColLevel_1" xfId="4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0" xfId="63"/>
    <cellStyle name="Currency" xfId="64"/>
    <cellStyle name="Currency [0]" xfId="65"/>
    <cellStyle name="Currency0" xfId="66"/>
    <cellStyle name="Date" xfId="67"/>
    <cellStyle name="Dobro" xfId="68"/>
    <cellStyle name="Excel Built-in Normal" xfId="69"/>
    <cellStyle name="Explanatory Text" xfId="70"/>
    <cellStyle name="Fixed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zhod" xfId="80"/>
    <cellStyle name="Komma0" xfId="81"/>
    <cellStyle name="Linked Cell" xfId="82"/>
    <cellStyle name="Naslov" xfId="83"/>
    <cellStyle name="Naslov 1" xfId="84"/>
    <cellStyle name="Naslov 1 1" xfId="85"/>
    <cellStyle name="Naslov 2" xfId="86"/>
    <cellStyle name="Naslov 3" xfId="87"/>
    <cellStyle name="Naslov 4" xfId="88"/>
    <cellStyle name="Navadno 10" xfId="89"/>
    <cellStyle name="Navadno 11" xfId="90"/>
    <cellStyle name="Navadno 11 2" xfId="91"/>
    <cellStyle name="Navadno 2" xfId="92"/>
    <cellStyle name="Navadno 2 2" xfId="93"/>
    <cellStyle name="Navadno 3" xfId="94"/>
    <cellStyle name="Navadno_PONUDBA_DINOS" xfId="95"/>
    <cellStyle name="Neutral" xfId="96"/>
    <cellStyle name="Nevtralno" xfId="97"/>
    <cellStyle name="NORMA" xfId="98"/>
    <cellStyle name="Normal 2" xfId="99"/>
    <cellStyle name="Normal 2 2" xfId="100"/>
    <cellStyle name="Normal-10" xfId="101"/>
    <cellStyle name="Note" xfId="102"/>
    <cellStyle name="opis 1" xfId="103"/>
    <cellStyle name="Opomba" xfId="104"/>
    <cellStyle name="Opozorilo" xfId="105"/>
    <cellStyle name="Output" xfId="106"/>
    <cellStyle name="Percent" xfId="107"/>
    <cellStyle name="Percent 2" xfId="108"/>
    <cellStyle name="Pojasnjevalno besedilo" xfId="109"/>
    <cellStyle name="Poudarek1" xfId="110"/>
    <cellStyle name="Poudarek2" xfId="111"/>
    <cellStyle name="Poudarek3" xfId="112"/>
    <cellStyle name="Poudarek4" xfId="113"/>
    <cellStyle name="Poudarek5" xfId="114"/>
    <cellStyle name="Poudarek6" xfId="115"/>
    <cellStyle name="Povezana celica" xfId="116"/>
    <cellStyle name="Preveri celico" xfId="117"/>
    <cellStyle name="Projekt" xfId="118"/>
    <cellStyle name="Računanje" xfId="119"/>
    <cellStyle name="Slabo" xfId="120"/>
    <cellStyle name="Slog 1" xfId="121"/>
    <cellStyle name="Style 1" xfId="122"/>
    <cellStyle name="Title" xfId="123"/>
    <cellStyle name="Total" xfId="124"/>
    <cellStyle name="Vejica 2" xfId="125"/>
    <cellStyle name="Vejica 2 2" xfId="126"/>
    <cellStyle name="Vejica 3" xfId="127"/>
    <cellStyle name="Vnos" xfId="128"/>
    <cellStyle name="Vsota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is\denis_c\MM-Biro\Dejan_K\Dejan\050201_Icit\PZI\Modeli%20za%20popis\Objekt-C\Strojne%20instalacije%20-Objekt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B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K-SERVER\adriaing\003%20Projekti\PROJEKTI%20V%20PONUJANJU\147-16%20Sanitarije%20Valdoltra\01-16%20RD\SBI_POPISI_2015\VALDOLTRA_razno\Ponudba_168_satus_OBV_kanali_A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K-SERVER\adriaing\AM_SATUS\Delo\KALKULACIJA%20PONUDB%202014\Poslovni%20objekti\Bulic_SRRMIN\PONUDBA_MARC\STROJNE%20INSTALACIJE%20-%20FINALIZACIJ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@\Dimitrij_h\BlokPrva&#269;na\ACAD\PGD-PZI\Poslovni%20prostori\Hotel%20Cerkno\P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8"/>
      <sheetName val="%"/>
      <sheetName val="_"/>
    </sheetNames>
    <sheetDataSet>
      <sheetData sheetId="2">
        <row r="1">
          <cell r="B1">
            <v>0.07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1"/>
      <sheetName val="2"/>
      <sheetName val="%"/>
      <sheetName val="_"/>
    </sheetNames>
    <sheetDataSet>
      <sheetData sheetId="3">
        <row r="1">
          <cell r="B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rdop"/>
      <sheetName val="P_168_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Rekapitulacija"/>
      <sheetName val="NIZ A "/>
      <sheetName val="NIZ B"/>
      <sheetName val="NIZ C"/>
      <sheetName val="NIZ D"/>
      <sheetName val="NIZ E"/>
      <sheetName val="NIZ 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  <sheetName val="%"/>
    </sheetNames>
    <sheetDataSet>
      <sheetData sheetId="0">
        <row r="40">
          <cell r="D40">
            <v>1.0549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="130" zoomScaleNormal="130" zoomScaleSheetLayoutView="100" workbookViewId="0" topLeftCell="A1">
      <selection activeCell="D10" sqref="D10"/>
    </sheetView>
  </sheetViews>
  <sheetFormatPr defaultColWidth="8.75390625" defaultRowHeight="14.25"/>
  <cols>
    <col min="1" max="1" width="6.00390625" style="0" customWidth="1"/>
    <col min="2" max="2" width="32.875" style="0" customWidth="1"/>
    <col min="3" max="3" width="9.875" style="0" customWidth="1"/>
    <col min="4" max="4" width="25.125" style="8" customWidth="1"/>
    <col min="5" max="5" width="16.625" style="8" customWidth="1"/>
    <col min="6" max="6" width="13.75390625" style="0" customWidth="1"/>
  </cols>
  <sheetData>
    <row r="1" spans="2:6" ht="15">
      <c r="B1" s="81" t="s">
        <v>293</v>
      </c>
      <c r="C1" s="82"/>
      <c r="D1" s="42"/>
      <c r="E1" s="42"/>
      <c r="F1" s="42"/>
    </row>
    <row r="2" spans="2:6" ht="15">
      <c r="B2" s="82" t="s">
        <v>294</v>
      </c>
      <c r="C2" s="82"/>
      <c r="D2" s="42"/>
      <c r="E2" s="42"/>
      <c r="F2" s="42"/>
    </row>
    <row r="3" spans="2:6" ht="15">
      <c r="B3" s="82" t="s">
        <v>292</v>
      </c>
      <c r="C3" s="82"/>
      <c r="D3" s="42"/>
      <c r="E3" s="42"/>
      <c r="F3" s="42"/>
    </row>
    <row r="4" ht="15">
      <c r="B4" s="2"/>
    </row>
    <row r="5" ht="15">
      <c r="B5" s="5" t="s">
        <v>442</v>
      </c>
    </row>
    <row r="6" ht="15">
      <c r="B6" s="2"/>
    </row>
    <row r="7" ht="12.75">
      <c r="D7" s="11"/>
    </row>
    <row r="8" spans="1:4" ht="15">
      <c r="A8" s="5" t="s">
        <v>374</v>
      </c>
      <c r="B8" s="5" t="s">
        <v>13</v>
      </c>
      <c r="C8" s="51"/>
      <c r="D8" s="5">
        <f>+D73</f>
        <v>0</v>
      </c>
    </row>
    <row r="9" spans="1:4" ht="15">
      <c r="A9" s="5"/>
      <c r="B9" s="5"/>
      <c r="C9" s="51"/>
      <c r="D9" s="5"/>
    </row>
    <row r="10" spans="1:4" ht="15">
      <c r="A10" s="5" t="s">
        <v>439</v>
      </c>
      <c r="B10" s="5" t="s">
        <v>441</v>
      </c>
      <c r="C10" s="51"/>
      <c r="D10" s="5">
        <f>OBV_SANITARIJE_kabine!E100</f>
        <v>0</v>
      </c>
    </row>
    <row r="11" spans="1:4" ht="15">
      <c r="A11" s="51"/>
      <c r="B11" s="5"/>
      <c r="C11" s="51"/>
      <c r="D11" s="5"/>
    </row>
    <row r="12" spans="1:4" ht="15">
      <c r="A12" s="5" t="s">
        <v>437</v>
      </c>
      <c r="B12" s="5" t="s">
        <v>15</v>
      </c>
      <c r="C12" s="51"/>
      <c r="D12" s="5"/>
    </row>
    <row r="13" spans="1:4" ht="15">
      <c r="A13" s="51"/>
      <c r="B13" s="5" t="s">
        <v>16</v>
      </c>
      <c r="C13" s="51"/>
      <c r="D13" s="5"/>
    </row>
    <row r="14" spans="1:4" ht="15">
      <c r="A14" s="51"/>
      <c r="B14" s="51"/>
      <c r="C14" s="51"/>
      <c r="D14" s="5"/>
    </row>
    <row r="15" spans="1:4" ht="15">
      <c r="A15" s="5" t="s">
        <v>438</v>
      </c>
      <c r="B15" s="5" t="s">
        <v>18</v>
      </c>
      <c r="C15" s="51"/>
      <c r="D15" s="5"/>
    </row>
    <row r="16" spans="1:4" ht="15">
      <c r="A16" s="51"/>
      <c r="B16" s="5" t="s">
        <v>19</v>
      </c>
      <c r="C16" s="51"/>
      <c r="D16" s="5"/>
    </row>
    <row r="17" spans="2:11" ht="15">
      <c r="B17" s="10"/>
      <c r="C17" s="3"/>
      <c r="D17" s="10"/>
      <c r="K17" t="s">
        <v>456</v>
      </c>
    </row>
    <row r="18" spans="2:4" ht="15">
      <c r="B18" s="2"/>
      <c r="D18" s="2"/>
    </row>
    <row r="19" spans="2:4" ht="15">
      <c r="B19" s="4" t="s">
        <v>20</v>
      </c>
      <c r="C19" s="3"/>
      <c r="D19" s="4">
        <f>SUM(D8:D17)</f>
        <v>0</v>
      </c>
    </row>
    <row r="20" spans="2:4" ht="15">
      <c r="B20" s="15" t="s">
        <v>443</v>
      </c>
      <c r="D20" s="5">
        <f>+D19*0.22</f>
        <v>0</v>
      </c>
    </row>
    <row r="21" ht="15.75" thickBot="1">
      <c r="B21" s="2"/>
    </row>
    <row r="22" spans="2:4" ht="15.75" thickBot="1">
      <c r="B22" s="12" t="s">
        <v>22</v>
      </c>
      <c r="C22" s="13"/>
      <c r="D22" s="14">
        <f>+D20+D19</f>
        <v>0</v>
      </c>
    </row>
    <row r="23" ht="15">
      <c r="B23" s="6"/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9" ht="15">
      <c r="A49" s="6"/>
    </row>
    <row r="50" spans="1:5" ht="16.5">
      <c r="A50" s="21" t="s">
        <v>12</v>
      </c>
      <c r="B50" s="2" t="s">
        <v>23</v>
      </c>
      <c r="C50" s="15"/>
      <c r="D50" s="11"/>
      <c r="E50" s="11"/>
    </row>
    <row r="51" spans="1:5" ht="12.75">
      <c r="A51" s="15" t="s">
        <v>24</v>
      </c>
      <c r="B51" s="15"/>
      <c r="C51" s="15"/>
      <c r="D51" s="11"/>
      <c r="E51" s="11"/>
    </row>
    <row r="52" spans="1:5" ht="12.75">
      <c r="A52" s="15" t="s">
        <v>24</v>
      </c>
      <c r="B52" s="15"/>
      <c r="C52" s="15"/>
      <c r="D52" s="11"/>
      <c r="E52" s="11"/>
    </row>
    <row r="53" spans="1:5" ht="12.75">
      <c r="A53" s="11" t="s">
        <v>25</v>
      </c>
      <c r="B53" s="11" t="s">
        <v>267</v>
      </c>
      <c r="C53" s="15"/>
      <c r="D53" s="11">
        <f>+OBV_SANITARIJE_GO_dela!F190</f>
        <v>0</v>
      </c>
      <c r="E53" s="11"/>
    </row>
    <row r="54" spans="1:5" ht="12.75">
      <c r="A54" s="15"/>
      <c r="B54" s="15"/>
      <c r="C54" s="15"/>
      <c r="D54" s="11"/>
      <c r="E54" s="11"/>
    </row>
    <row r="55" spans="1:5" ht="12.75">
      <c r="A55" s="11" t="s">
        <v>26</v>
      </c>
      <c r="B55" s="11" t="s">
        <v>27</v>
      </c>
      <c r="C55" s="15"/>
      <c r="D55" s="11">
        <f>+OBV_SANITARIJE_GO_dela!F241</f>
        <v>0</v>
      </c>
      <c r="E55" s="11"/>
    </row>
    <row r="56" spans="1:5" ht="12.75">
      <c r="A56" s="11" t="s">
        <v>24</v>
      </c>
      <c r="B56" s="15"/>
      <c r="C56" s="15"/>
      <c r="D56" s="11"/>
      <c r="E56" s="11"/>
    </row>
    <row r="57" spans="1:5" ht="12.75">
      <c r="A57" s="11" t="s">
        <v>28</v>
      </c>
      <c r="B57" s="11" t="s">
        <v>181</v>
      </c>
      <c r="C57" s="15"/>
      <c r="D57" s="11">
        <f>+OBV_SANITARIJE_GO_dela!F317</f>
        <v>0</v>
      </c>
      <c r="E57" s="11"/>
    </row>
    <row r="58" spans="1:5" ht="12.75">
      <c r="A58" s="11"/>
      <c r="B58" s="15"/>
      <c r="C58" s="15"/>
      <c r="D58" s="11"/>
      <c r="E58" s="11"/>
    </row>
    <row r="59" spans="1:4" ht="12.75">
      <c r="A59" s="32" t="s">
        <v>269</v>
      </c>
      <c r="B59" s="33"/>
      <c r="C59" s="33"/>
      <c r="D59" s="25">
        <f>SUM(D52:D57)</f>
        <v>0</v>
      </c>
    </row>
    <row r="60" spans="1:5" ht="12.75">
      <c r="A60" s="11"/>
      <c r="B60" s="15"/>
      <c r="C60" s="15"/>
      <c r="D60" s="11"/>
      <c r="E60" s="11"/>
    </row>
    <row r="61" spans="1:5" ht="12.75">
      <c r="A61" s="11" t="s">
        <v>29</v>
      </c>
      <c r="B61" s="11" t="s">
        <v>268</v>
      </c>
      <c r="C61" s="15"/>
      <c r="D61" s="11">
        <f>+OBV_SANITARIJE_GO_dela!F368</f>
        <v>0</v>
      </c>
      <c r="E61" s="11"/>
    </row>
    <row r="62" spans="1:5" ht="12.75">
      <c r="A62" s="15" t="s">
        <v>24</v>
      </c>
      <c r="E62" s="11"/>
    </row>
    <row r="63" spans="1:5" ht="12.75">
      <c r="A63" s="11" t="s">
        <v>30</v>
      </c>
      <c r="B63" s="11" t="s">
        <v>271</v>
      </c>
      <c r="C63" s="15"/>
      <c r="D63" s="11">
        <f>+OBV_SANITARIJE_GO_dela!F403</f>
        <v>0</v>
      </c>
      <c r="E63" s="11"/>
    </row>
    <row r="64" spans="1:5" ht="12.75">
      <c r="A64" s="15" t="s">
        <v>24</v>
      </c>
      <c r="B64" s="11"/>
      <c r="C64" s="15"/>
      <c r="D64" s="11"/>
      <c r="E64" s="11"/>
    </row>
    <row r="65" spans="1:5" ht="12.75">
      <c r="A65" s="11" t="s">
        <v>31</v>
      </c>
      <c r="B65" s="11" t="s">
        <v>249</v>
      </c>
      <c r="C65" s="15"/>
      <c r="D65" s="11">
        <f>+OBV_SANITARIJE_GO_dela!F444</f>
        <v>0</v>
      </c>
      <c r="E65" s="11"/>
    </row>
    <row r="66" spans="1:5" ht="12.75">
      <c r="A66" s="15"/>
      <c r="B66" s="15"/>
      <c r="C66" s="15"/>
      <c r="D66" s="11"/>
      <c r="E66" s="11"/>
    </row>
    <row r="67" spans="1:5" ht="12.75">
      <c r="A67" s="11" t="s">
        <v>33</v>
      </c>
      <c r="B67" s="11" t="s">
        <v>256</v>
      </c>
      <c r="C67" s="15"/>
      <c r="D67" s="11">
        <f>+OBV_SANITARIJE_GO_dela!F475</f>
        <v>0</v>
      </c>
      <c r="E67" s="11"/>
    </row>
    <row r="68" spans="1:5" ht="12.75">
      <c r="A68" s="11"/>
      <c r="B68" s="11"/>
      <c r="C68" s="15"/>
      <c r="D68" s="11"/>
      <c r="E68" s="11"/>
    </row>
    <row r="69" spans="1:5" ht="12.75">
      <c r="A69" s="11" t="s">
        <v>272</v>
      </c>
      <c r="B69" s="11" t="s">
        <v>48</v>
      </c>
      <c r="C69" s="15"/>
      <c r="D69" s="11">
        <f>+OBV_SANITARIJE_GO_dela!F488</f>
        <v>0</v>
      </c>
      <c r="E69" s="11"/>
    </row>
    <row r="70" spans="1:5" ht="12.75">
      <c r="A70" s="31"/>
      <c r="B70" s="19"/>
      <c r="C70" s="19"/>
      <c r="D70" s="31"/>
      <c r="E70" s="28"/>
    </row>
    <row r="71" spans="1:4" ht="12.75">
      <c r="A71" s="32" t="s">
        <v>436</v>
      </c>
      <c r="B71" s="33"/>
      <c r="C71" s="33"/>
      <c r="D71" s="25">
        <f>SUM(D61:D70)</f>
        <v>0</v>
      </c>
    </row>
    <row r="72" spans="1:5" ht="12.75">
      <c r="A72" s="11"/>
      <c r="B72" s="15"/>
      <c r="C72" s="15"/>
      <c r="D72" s="11"/>
      <c r="E72" s="11"/>
    </row>
    <row r="73" spans="1:4" ht="12.75">
      <c r="A73" s="11" t="s">
        <v>435</v>
      </c>
      <c r="B73" s="15"/>
      <c r="C73" s="15"/>
      <c r="D73" s="11">
        <f>+D71+D59</f>
        <v>0</v>
      </c>
    </row>
    <row r="74" spans="1:5" ht="12.75">
      <c r="A74" s="15"/>
      <c r="B74" s="15"/>
      <c r="C74" s="15"/>
      <c r="D74" s="11"/>
      <c r="E74" s="11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</sheetData>
  <sheetProtection/>
  <printOptions/>
  <pageMargins left="1.3385826771653544" right="0.5511811023622047" top="0.984251968503937" bottom="0.5905511811023623" header="0.5118110236220472" footer="0.5118110236220472"/>
  <pageSetup horizontalDpi="600" verticalDpi="600" orientation="portrait" paperSize="9" scale="88"/>
  <headerFooter alignWithMargins="0">
    <oddHeader>&amp;C&amp;"-,Običajno"&amp;9OBV - Bolnišnični paviljon A
Preureditev sanitarij v etaži A1 inA3</oddHeader>
    <oddFooter>&amp;R&amp;"-,Običajno"&amp;9&amp;F</oddFooter>
  </headerFooter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0"/>
  <sheetViews>
    <sheetView tabSelected="1" zoomScale="150" zoomScaleNormal="150" zoomScaleSheetLayoutView="100" workbookViewId="0" topLeftCell="A413">
      <selection activeCell="B442" sqref="B442"/>
    </sheetView>
  </sheetViews>
  <sheetFormatPr defaultColWidth="9.00390625" defaultRowHeight="14.25"/>
  <cols>
    <col min="1" max="1" width="6.75390625" style="15" customWidth="1"/>
    <col min="2" max="2" width="32.875" style="15" customWidth="1"/>
    <col min="3" max="3" width="6.00390625" style="15" customWidth="1"/>
    <col min="4" max="4" width="9.625" style="15" customWidth="1"/>
    <col min="5" max="5" width="10.625" style="15" customWidth="1"/>
    <col min="6" max="6" width="17.25390625" style="15" customWidth="1"/>
    <col min="7" max="16384" width="9.00390625" style="15" customWidth="1"/>
  </cols>
  <sheetData>
    <row r="1" ht="16.5" hidden="1">
      <c r="B1" s="1" t="s">
        <v>10</v>
      </c>
    </row>
    <row r="2" ht="16.5" hidden="1">
      <c r="B2" s="1" t="s">
        <v>11</v>
      </c>
    </row>
    <row r="3" ht="16.5" hidden="1">
      <c r="B3" s="1"/>
    </row>
    <row r="4" ht="15" hidden="1">
      <c r="B4" s="2"/>
    </row>
    <row r="5" ht="15" hidden="1">
      <c r="B5" s="2"/>
    </row>
    <row r="6" ht="15" hidden="1">
      <c r="B6" s="2"/>
    </row>
    <row r="7" ht="15" hidden="1">
      <c r="B7" s="2" t="s">
        <v>12</v>
      </c>
    </row>
    <row r="8" ht="15" hidden="1">
      <c r="B8" s="2" t="s">
        <v>13</v>
      </c>
    </row>
    <row r="9" ht="15" hidden="1">
      <c r="B9" s="2"/>
    </row>
    <row r="10" ht="15" hidden="1">
      <c r="B10" s="2" t="s">
        <v>14</v>
      </c>
    </row>
    <row r="11" ht="15" hidden="1">
      <c r="B11" s="2" t="s">
        <v>15</v>
      </c>
    </row>
    <row r="12" ht="15" hidden="1">
      <c r="B12" s="2" t="s">
        <v>16</v>
      </c>
    </row>
    <row r="13" ht="15" hidden="1">
      <c r="B13" s="2"/>
    </row>
    <row r="14" ht="15" hidden="1">
      <c r="B14" s="2" t="s">
        <v>17</v>
      </c>
    </row>
    <row r="15" ht="15" hidden="1">
      <c r="B15" s="2" t="s">
        <v>18</v>
      </c>
    </row>
    <row r="16" ht="15" hidden="1">
      <c r="B16" s="2" t="s">
        <v>19</v>
      </c>
    </row>
    <row r="17" ht="15" hidden="1">
      <c r="B17" s="2"/>
    </row>
    <row r="18" ht="15" hidden="1">
      <c r="B18" s="2"/>
    </row>
    <row r="19" ht="15" hidden="1">
      <c r="B19" s="4" t="s">
        <v>20</v>
      </c>
    </row>
    <row r="20" ht="15" hidden="1">
      <c r="B20" s="5" t="s">
        <v>21</v>
      </c>
    </row>
    <row r="21" ht="15" hidden="1">
      <c r="B21" s="2"/>
    </row>
    <row r="22" ht="15" hidden="1">
      <c r="B22" s="2" t="s">
        <v>22</v>
      </c>
    </row>
    <row r="23" ht="15" hidden="1">
      <c r="B23" s="2"/>
    </row>
    <row r="24" ht="15" hidden="1">
      <c r="B24" s="2"/>
    </row>
    <row r="25" ht="15" hidden="1">
      <c r="B25" s="2"/>
    </row>
    <row r="26" ht="15" hidden="1">
      <c r="B26" s="2"/>
    </row>
    <row r="27" ht="15" hidden="1">
      <c r="B27" s="2"/>
    </row>
    <row r="28" ht="15" hidden="1">
      <c r="B28" s="2"/>
    </row>
    <row r="29" ht="15" hidden="1">
      <c r="B29" s="2"/>
    </row>
    <row r="30" ht="15" hidden="1">
      <c r="B30" s="2"/>
    </row>
    <row r="31" ht="15" hidden="1">
      <c r="B31" s="2"/>
    </row>
    <row r="32" ht="15" hidden="1">
      <c r="B32" s="2"/>
    </row>
    <row r="33" ht="15" hidden="1">
      <c r="B33" s="2"/>
    </row>
    <row r="34" ht="15" hidden="1">
      <c r="B34" s="2"/>
    </row>
    <row r="35" ht="15" hidden="1">
      <c r="B35" s="2"/>
    </row>
    <row r="36" ht="15" hidden="1">
      <c r="B36" s="2"/>
    </row>
    <row r="37" ht="15" hidden="1">
      <c r="B37" s="2"/>
    </row>
    <row r="38" ht="15" hidden="1">
      <c r="B38" s="2"/>
    </row>
    <row r="39" ht="15" hidden="1">
      <c r="B39" s="2"/>
    </row>
    <row r="40" ht="15" hidden="1">
      <c r="B40" s="2"/>
    </row>
    <row r="41" ht="15" hidden="1">
      <c r="B41" s="2"/>
    </row>
    <row r="42" ht="15" hidden="1">
      <c r="B42" s="2"/>
    </row>
    <row r="43" ht="15" hidden="1">
      <c r="B43" s="2"/>
    </row>
    <row r="44" ht="12.75" hidden="1"/>
    <row r="45" ht="16.5" hidden="1">
      <c r="A45" s="21" t="s">
        <v>12</v>
      </c>
    </row>
    <row r="46" ht="15" hidden="1">
      <c r="A46" s="2"/>
    </row>
    <row r="47" ht="15" hidden="1">
      <c r="B47" s="2" t="s">
        <v>23</v>
      </c>
    </row>
    <row r="48" ht="12.75" hidden="1">
      <c r="A48" s="15" t="s">
        <v>24</v>
      </c>
    </row>
    <row r="49" ht="12.75" hidden="1">
      <c r="A49" s="15" t="s">
        <v>24</v>
      </c>
    </row>
    <row r="50" spans="1:2" ht="12.75" hidden="1">
      <c r="A50" s="11" t="s">
        <v>25</v>
      </c>
      <c r="B50" s="11" t="s">
        <v>178</v>
      </c>
    </row>
    <row r="51" ht="12.75" hidden="1"/>
    <row r="52" spans="1:2" ht="12.75" hidden="1">
      <c r="A52" s="11" t="s">
        <v>26</v>
      </c>
      <c r="B52" s="11" t="s">
        <v>27</v>
      </c>
    </row>
    <row r="53" ht="12.75" hidden="1">
      <c r="A53" s="11" t="s">
        <v>24</v>
      </c>
    </row>
    <row r="54" spans="1:2" ht="12.75" hidden="1">
      <c r="A54" s="11" t="s">
        <v>28</v>
      </c>
      <c r="B54" s="11" t="s">
        <v>179</v>
      </c>
    </row>
    <row r="55" ht="12.75" hidden="1">
      <c r="A55" s="11"/>
    </row>
    <row r="56" spans="1:2" ht="12.75" hidden="1">
      <c r="A56" s="11" t="s">
        <v>29</v>
      </c>
      <c r="B56" s="11" t="s">
        <v>180</v>
      </c>
    </row>
    <row r="57" ht="12.75" hidden="1">
      <c r="A57" s="15" t="s">
        <v>24</v>
      </c>
    </row>
    <row r="58" spans="1:2" ht="12.75" hidden="1">
      <c r="A58" s="11" t="s">
        <v>30</v>
      </c>
      <c r="B58" s="11" t="s">
        <v>181</v>
      </c>
    </row>
    <row r="59" ht="12.75" hidden="1">
      <c r="A59" s="15" t="s">
        <v>24</v>
      </c>
    </row>
    <row r="60" spans="1:2" ht="12.75" hidden="1">
      <c r="A60" s="11" t="s">
        <v>31</v>
      </c>
      <c r="B60" s="11" t="s">
        <v>32</v>
      </c>
    </row>
    <row r="61" ht="12.75" hidden="1"/>
    <row r="62" spans="1:2" ht="12.75" hidden="1">
      <c r="A62" s="11" t="s">
        <v>33</v>
      </c>
      <c r="B62" s="11" t="s">
        <v>34</v>
      </c>
    </row>
    <row r="63" ht="12.75" hidden="1">
      <c r="A63" s="11"/>
    </row>
    <row r="64" ht="12.75" hidden="1">
      <c r="A64" s="11" t="s">
        <v>35</v>
      </c>
    </row>
    <row r="65" ht="12.75" hidden="1"/>
    <row r="66" spans="1:2" ht="12.75" hidden="1">
      <c r="A66" s="11" t="s">
        <v>36</v>
      </c>
      <c r="B66" s="11" t="s">
        <v>182</v>
      </c>
    </row>
    <row r="67" ht="12.75" hidden="1">
      <c r="A67" s="15" t="s">
        <v>24</v>
      </c>
    </row>
    <row r="68" spans="1:2" ht="12.75" hidden="1">
      <c r="A68" s="11" t="s">
        <v>37</v>
      </c>
      <c r="B68" s="11" t="s">
        <v>183</v>
      </c>
    </row>
    <row r="69" ht="12.75" hidden="1"/>
    <row r="70" spans="1:2" ht="12.75" hidden="1">
      <c r="A70" s="11" t="s">
        <v>38</v>
      </c>
      <c r="B70" s="11" t="s">
        <v>184</v>
      </c>
    </row>
    <row r="71" ht="12.75" hidden="1">
      <c r="A71" s="11"/>
    </row>
    <row r="72" spans="1:2" ht="12.75" hidden="1">
      <c r="A72" s="11" t="s">
        <v>39</v>
      </c>
      <c r="B72" s="11" t="s">
        <v>40</v>
      </c>
    </row>
    <row r="73" ht="12.75" hidden="1">
      <c r="B73" s="11" t="s">
        <v>185</v>
      </c>
    </row>
    <row r="74" ht="12.75" hidden="1"/>
    <row r="75" spans="1:2" ht="12.75" hidden="1">
      <c r="A75" s="11" t="s">
        <v>41</v>
      </c>
      <c r="B75" s="11" t="s">
        <v>42</v>
      </c>
    </row>
    <row r="76" ht="12.75" hidden="1"/>
    <row r="77" spans="1:2" ht="12.75" hidden="1">
      <c r="A77" s="11" t="s">
        <v>43</v>
      </c>
      <c r="B77" s="11" t="s">
        <v>44</v>
      </c>
    </row>
    <row r="78" ht="12.75" hidden="1">
      <c r="A78" s="11"/>
    </row>
    <row r="79" ht="12.75" hidden="1">
      <c r="A79" s="11" t="s">
        <v>45</v>
      </c>
    </row>
    <row r="80" ht="12.75" hidden="1">
      <c r="A80" s="11"/>
    </row>
    <row r="81" ht="12.75" hidden="1">
      <c r="A81" s="11"/>
    </row>
    <row r="82" ht="12.75" hidden="1">
      <c r="A82" s="11" t="s">
        <v>46</v>
      </c>
    </row>
    <row r="83" ht="12.75" hidden="1"/>
    <row r="84" ht="12.75" hidden="1"/>
    <row r="85" spans="1:2" ht="12.75" hidden="1">
      <c r="A85" s="11" t="s">
        <v>47</v>
      </c>
      <c r="B85" s="11" t="s">
        <v>48</v>
      </c>
    </row>
    <row r="86" ht="12.75" hidden="1"/>
    <row r="87" ht="12.75" hidden="1"/>
    <row r="88" ht="12.75" hidden="1">
      <c r="A88" s="11" t="s">
        <v>49</v>
      </c>
    </row>
    <row r="89" ht="12.75" hidden="1"/>
    <row r="90" ht="12.75" hidden="1">
      <c r="B90" s="15" t="s">
        <v>24</v>
      </c>
    </row>
    <row r="91" ht="12.75" hidden="1">
      <c r="B91" s="11"/>
    </row>
    <row r="92" ht="12.75" hidden="1">
      <c r="B92" s="11"/>
    </row>
    <row r="93" ht="12.75" hidden="1">
      <c r="B93" s="11"/>
    </row>
    <row r="94" ht="12.75" hidden="1">
      <c r="B94" s="11"/>
    </row>
    <row r="95" ht="12.75" hidden="1">
      <c r="B95" s="11"/>
    </row>
    <row r="96" ht="12.75" hidden="1"/>
    <row r="98" spans="2:6" ht="15">
      <c r="B98" s="81" t="s">
        <v>293</v>
      </c>
      <c r="C98" s="82"/>
      <c r="D98" s="42"/>
      <c r="E98" s="42"/>
      <c r="F98" s="42"/>
    </row>
    <row r="99" spans="2:6" ht="15">
      <c r="B99" s="82" t="s">
        <v>294</v>
      </c>
      <c r="C99" s="82"/>
      <c r="D99" s="42"/>
      <c r="E99" s="42"/>
      <c r="F99" s="42"/>
    </row>
    <row r="100" spans="2:6" ht="15">
      <c r="B100" s="82" t="s">
        <v>292</v>
      </c>
      <c r="C100" s="82"/>
      <c r="D100" s="42"/>
      <c r="E100" s="42"/>
      <c r="F100" s="42"/>
    </row>
    <row r="101" ht="15">
      <c r="B101" s="22"/>
    </row>
    <row r="105" spans="2:4" ht="12.75">
      <c r="B105" s="11" t="s">
        <v>50</v>
      </c>
      <c r="C105" s="11"/>
      <c r="D105" s="11"/>
    </row>
    <row r="106" spans="2:4" ht="12.75">
      <c r="B106" s="11"/>
      <c r="C106" s="11"/>
      <c r="D106" s="11"/>
    </row>
    <row r="107" ht="12.75">
      <c r="B107" s="15" t="s">
        <v>141</v>
      </c>
    </row>
    <row r="108" ht="12.75">
      <c r="B108" s="15" t="s">
        <v>142</v>
      </c>
    </row>
    <row r="109" ht="12.75">
      <c r="B109" s="15" t="s">
        <v>144</v>
      </c>
    </row>
    <row r="110" ht="12.75">
      <c r="B110" s="15" t="s">
        <v>143</v>
      </c>
    </row>
    <row r="111" ht="12.75">
      <c r="B111" s="15" t="s">
        <v>51</v>
      </c>
    </row>
    <row r="112" ht="12.75">
      <c r="B112" s="15" t="s">
        <v>146</v>
      </c>
    </row>
    <row r="113" ht="12.75">
      <c r="B113" s="15" t="s">
        <v>147</v>
      </c>
    </row>
    <row r="114" ht="12.75">
      <c r="B114" s="15" t="s">
        <v>148</v>
      </c>
    </row>
    <row r="115" ht="12.75">
      <c r="B115" s="15" t="s">
        <v>145</v>
      </c>
    </row>
    <row r="116" ht="12.75">
      <c r="B116" s="15" t="s">
        <v>149</v>
      </c>
    </row>
    <row r="117" ht="12.75">
      <c r="B117" s="16" t="s">
        <v>150</v>
      </c>
    </row>
    <row r="118" ht="12.75">
      <c r="B118" s="15" t="s">
        <v>151</v>
      </c>
    </row>
    <row r="119" ht="12.75">
      <c r="B119" s="15" t="s">
        <v>152</v>
      </c>
    </row>
    <row r="120" ht="12.75">
      <c r="B120" s="15" t="s">
        <v>160</v>
      </c>
    </row>
    <row r="121" ht="12.75">
      <c r="B121" s="15" t="s">
        <v>153</v>
      </c>
    </row>
    <row r="122" ht="12.75">
      <c r="B122" s="15" t="s">
        <v>154</v>
      </c>
    </row>
    <row r="123" ht="12.75">
      <c r="B123" s="16" t="s">
        <v>155</v>
      </c>
    </row>
    <row r="124" ht="12.75">
      <c r="B124" s="16" t="s">
        <v>156</v>
      </c>
    </row>
    <row r="125" ht="12.75">
      <c r="B125" s="16" t="s">
        <v>157</v>
      </c>
    </row>
    <row r="126" ht="12.75">
      <c r="B126" s="15" t="s">
        <v>158</v>
      </c>
    </row>
    <row r="127" ht="12.75">
      <c r="B127" s="15" t="s">
        <v>300</v>
      </c>
    </row>
    <row r="128" ht="12.75">
      <c r="B128" s="15" t="s">
        <v>159</v>
      </c>
    </row>
    <row r="129" ht="15">
      <c r="B129" s="2"/>
    </row>
    <row r="130" ht="15">
      <c r="B130" s="2"/>
    </row>
    <row r="131" ht="15">
      <c r="B131" s="2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  <row r="145" ht="15">
      <c r="B145" s="2"/>
    </row>
    <row r="146" ht="15">
      <c r="B146" s="2"/>
    </row>
    <row r="147" ht="15">
      <c r="B147" s="2"/>
    </row>
    <row r="149" ht="15">
      <c r="B149" s="2"/>
    </row>
    <row r="150" ht="15">
      <c r="B150" s="2" t="s">
        <v>52</v>
      </c>
    </row>
    <row r="151" ht="15">
      <c r="B151" s="2"/>
    </row>
    <row r="152" spans="2:6" ht="12.75">
      <c r="B152" s="45" t="s">
        <v>299</v>
      </c>
      <c r="C152" s="43" t="s">
        <v>295</v>
      </c>
      <c r="D152" s="87" t="s">
        <v>296</v>
      </c>
      <c r="E152" s="84" t="s">
        <v>297</v>
      </c>
      <c r="F152" s="44" t="s">
        <v>298</v>
      </c>
    </row>
    <row r="153" ht="12.75">
      <c r="B153" s="15" t="s">
        <v>24</v>
      </c>
    </row>
    <row r="154" spans="1:2" ht="12.75">
      <c r="A154" s="11" t="s">
        <v>53</v>
      </c>
      <c r="B154" s="11" t="s">
        <v>186</v>
      </c>
    </row>
    <row r="155" ht="12.75">
      <c r="B155" s="11"/>
    </row>
    <row r="156" ht="12.75">
      <c r="B156" s="15" t="s">
        <v>161</v>
      </c>
    </row>
    <row r="157" ht="12.75">
      <c r="B157" s="15" t="s">
        <v>162</v>
      </c>
    </row>
    <row r="158" ht="12.75">
      <c r="B158" s="15" t="s">
        <v>163</v>
      </c>
    </row>
    <row r="159" ht="12.75">
      <c r="B159" s="15" t="s">
        <v>166</v>
      </c>
    </row>
    <row r="160" ht="12.75">
      <c r="B160" s="15" t="s">
        <v>164</v>
      </c>
    </row>
    <row r="162" spans="1:2" ht="12.75">
      <c r="A162" s="15" t="s">
        <v>165</v>
      </c>
      <c r="B162" s="17" t="s">
        <v>302</v>
      </c>
    </row>
    <row r="163" ht="12.75">
      <c r="B163" s="15" t="s">
        <v>303</v>
      </c>
    </row>
    <row r="164" ht="12.75">
      <c r="B164" s="15" t="s">
        <v>301</v>
      </c>
    </row>
    <row r="165" ht="12.75">
      <c r="B165" s="15" t="s">
        <v>168</v>
      </c>
    </row>
    <row r="166" spans="2:6" ht="12.75">
      <c r="B166" s="15" t="s">
        <v>305</v>
      </c>
      <c r="C166" s="15" t="s">
        <v>54</v>
      </c>
      <c r="D166" s="15">
        <v>3</v>
      </c>
      <c r="F166" s="15">
        <f>+E166*D166</f>
        <v>0</v>
      </c>
    </row>
    <row r="167" spans="2:6" ht="12.75">
      <c r="B167" s="15" t="s">
        <v>304</v>
      </c>
      <c r="C167" s="15" t="s">
        <v>54</v>
      </c>
      <c r="D167" s="15">
        <v>1</v>
      </c>
      <c r="F167" s="15">
        <f>+E167*D167</f>
        <v>0</v>
      </c>
    </row>
    <row r="169" spans="1:2" ht="12.75">
      <c r="A169" s="15" t="s">
        <v>175</v>
      </c>
      <c r="B169" s="15" t="s">
        <v>170</v>
      </c>
    </row>
    <row r="170" spans="1:2" ht="12.75">
      <c r="A170" s="17"/>
      <c r="B170" s="15" t="s">
        <v>169</v>
      </c>
    </row>
    <row r="171" spans="2:6" ht="12.75">
      <c r="B171" s="30" t="s">
        <v>306</v>
      </c>
      <c r="C171" s="15" t="s">
        <v>63</v>
      </c>
      <c r="D171" s="15">
        <v>24</v>
      </c>
      <c r="F171" s="15">
        <f>+E171*D171</f>
        <v>0</v>
      </c>
    </row>
    <row r="172" spans="2:6" ht="12.75">
      <c r="B172" s="30" t="s">
        <v>307</v>
      </c>
      <c r="C172" s="15" t="s">
        <v>63</v>
      </c>
      <c r="D172" s="15">
        <v>8</v>
      </c>
      <c r="F172" s="15">
        <f>+E172*D172</f>
        <v>0</v>
      </c>
    </row>
    <row r="173" spans="1:2" ht="12.75">
      <c r="A173" s="15" t="s">
        <v>176</v>
      </c>
      <c r="B173" s="15" t="s">
        <v>187</v>
      </c>
    </row>
    <row r="174" spans="2:6" ht="12.75">
      <c r="B174" s="30" t="s">
        <v>306</v>
      </c>
      <c r="C174" s="15" t="s">
        <v>63</v>
      </c>
      <c r="D174" s="15">
        <v>180</v>
      </c>
      <c r="F174" s="15">
        <f>+E174*D174</f>
        <v>0</v>
      </c>
    </row>
    <row r="175" spans="2:6" ht="12.75">
      <c r="B175" s="30" t="s">
        <v>307</v>
      </c>
      <c r="C175" s="15" t="s">
        <v>63</v>
      </c>
      <c r="D175" s="15">
        <v>20</v>
      </c>
      <c r="F175" s="15">
        <f>+E175*D175</f>
        <v>0</v>
      </c>
    </row>
    <row r="177" spans="1:2" ht="12.75">
      <c r="A177" s="15" t="s">
        <v>56</v>
      </c>
      <c r="B177" s="15" t="s">
        <v>171</v>
      </c>
    </row>
    <row r="178" ht="12.75">
      <c r="B178" s="15" t="s">
        <v>308</v>
      </c>
    </row>
    <row r="179" spans="1:2" ht="12.75">
      <c r="A179" s="17"/>
      <c r="B179" s="15" t="s">
        <v>309</v>
      </c>
    </row>
    <row r="180" ht="12.75">
      <c r="B180" s="15" t="s">
        <v>310</v>
      </c>
    </row>
    <row r="182" spans="3:6" ht="12.75">
      <c r="C182" s="15" t="s">
        <v>54</v>
      </c>
      <c r="D182" s="15">
        <v>1</v>
      </c>
      <c r="F182" s="15">
        <f>+E182*D182</f>
        <v>0</v>
      </c>
    </row>
    <row r="184" spans="1:2" ht="12.75">
      <c r="A184" s="15" t="s">
        <v>177</v>
      </c>
      <c r="B184" s="15" t="s">
        <v>172</v>
      </c>
    </row>
    <row r="185" ht="12.75">
      <c r="B185" s="15" t="s">
        <v>173</v>
      </c>
    </row>
    <row r="186" ht="12.75">
      <c r="B186" s="15" t="s">
        <v>174</v>
      </c>
    </row>
    <row r="188" spans="2:6" ht="12.75">
      <c r="B188" s="18"/>
      <c r="C188" s="15" t="s">
        <v>54</v>
      </c>
      <c r="D188" s="15">
        <v>3</v>
      </c>
      <c r="F188" s="15">
        <f>+E188*D188</f>
        <v>0</v>
      </c>
    </row>
    <row r="189" spans="2:6" ht="12.75">
      <c r="B189" s="20"/>
      <c r="C189" s="20"/>
      <c r="D189" s="20"/>
      <c r="E189" s="20"/>
      <c r="F189" s="20"/>
    </row>
    <row r="190" spans="1:6" ht="12.75">
      <c r="A190" s="23"/>
      <c r="B190" s="24" t="s">
        <v>188</v>
      </c>
      <c r="C190" s="24"/>
      <c r="D190" s="24"/>
      <c r="E190" s="24"/>
      <c r="F190" s="25">
        <f>SUM(F161:F189)</f>
        <v>0</v>
      </c>
    </row>
    <row r="192" spans="1:2" ht="12.75">
      <c r="A192" s="11" t="s">
        <v>59</v>
      </c>
      <c r="B192" s="11" t="s">
        <v>60</v>
      </c>
    </row>
    <row r="194" ht="12.75">
      <c r="B194" s="15" t="s">
        <v>0</v>
      </c>
    </row>
    <row r="195" ht="12.75">
      <c r="B195" s="15" t="s">
        <v>1</v>
      </c>
    </row>
    <row r="196" ht="12.75">
      <c r="B196" s="15" t="s">
        <v>2</v>
      </c>
    </row>
    <row r="197" ht="12.75">
      <c r="B197" s="15" t="s">
        <v>3</v>
      </c>
    </row>
    <row r="198" ht="12.75">
      <c r="B198" s="15" t="s">
        <v>5</v>
      </c>
    </row>
    <row r="199" ht="12.75">
      <c r="B199" s="15" t="s">
        <v>4</v>
      </c>
    </row>
    <row r="200" ht="12.75">
      <c r="B200" s="15" t="s">
        <v>7</v>
      </c>
    </row>
    <row r="201" ht="12.75">
      <c r="B201" s="15" t="s">
        <v>6</v>
      </c>
    </row>
    <row r="203" spans="1:2" ht="12.75">
      <c r="A203" s="15" t="s">
        <v>315</v>
      </c>
      <c r="B203" s="15" t="s">
        <v>69</v>
      </c>
    </row>
    <row r="204" ht="12.75">
      <c r="B204" s="15" t="s">
        <v>70</v>
      </c>
    </row>
    <row r="205" spans="3:6" ht="12.75">
      <c r="C205" s="15" t="s">
        <v>55</v>
      </c>
      <c r="D205" s="15">
        <v>69.5</v>
      </c>
      <c r="F205" s="15">
        <f>+E205*D205</f>
        <v>0</v>
      </c>
    </row>
    <row r="207" spans="1:2" ht="12.75">
      <c r="A207" s="15" t="s">
        <v>62</v>
      </c>
      <c r="B207" s="15" t="s">
        <v>189</v>
      </c>
    </row>
    <row r="208" ht="12.75">
      <c r="B208" s="15" t="s">
        <v>190</v>
      </c>
    </row>
    <row r="209" spans="3:6" ht="12.75">
      <c r="C209" s="15" t="s">
        <v>61</v>
      </c>
      <c r="D209" s="15">
        <v>43</v>
      </c>
      <c r="F209" s="15">
        <f>+E209*D209</f>
        <v>0</v>
      </c>
    </row>
    <row r="211" spans="1:2" ht="12.75">
      <c r="A211" s="15" t="s">
        <v>8</v>
      </c>
      <c r="B211" s="15" t="s">
        <v>311</v>
      </c>
    </row>
    <row r="212" ht="12.75">
      <c r="B212" s="15" t="s">
        <v>191</v>
      </c>
    </row>
    <row r="213" ht="12.75">
      <c r="B213" s="15" t="s">
        <v>312</v>
      </c>
    </row>
    <row r="214" spans="3:6" ht="12.75">
      <c r="C214" s="15" t="s">
        <v>63</v>
      </c>
      <c r="D214" s="15">
        <v>204</v>
      </c>
      <c r="F214" s="15">
        <f>+E214*D214</f>
        <v>0</v>
      </c>
    </row>
    <row r="216" spans="1:2" ht="12.75">
      <c r="A216" s="15" t="s">
        <v>64</v>
      </c>
      <c r="B216" s="15" t="s">
        <v>71</v>
      </c>
    </row>
    <row r="217" spans="2:6" ht="12.75">
      <c r="B217" s="11" t="s">
        <v>24</v>
      </c>
      <c r="C217" s="15" t="s">
        <v>63</v>
      </c>
      <c r="D217" s="15">
        <v>416</v>
      </c>
      <c r="F217" s="15">
        <f>+E217*D217</f>
        <v>0</v>
      </c>
    </row>
    <row r="219" spans="1:2" ht="12.75">
      <c r="A219" s="15" t="s">
        <v>65</v>
      </c>
      <c r="B219" s="15" t="s">
        <v>194</v>
      </c>
    </row>
    <row r="220" ht="12.75">
      <c r="B220" s="15" t="s">
        <v>192</v>
      </c>
    </row>
    <row r="221" spans="2:6" ht="12.75">
      <c r="B221" s="15" t="s">
        <v>193</v>
      </c>
      <c r="C221" s="15" t="s">
        <v>54</v>
      </c>
      <c r="D221" s="15">
        <v>48</v>
      </c>
      <c r="F221" s="15">
        <f>+E221*D221</f>
        <v>0</v>
      </c>
    </row>
    <row r="223" spans="1:2" ht="12.75">
      <c r="A223" s="17" t="s">
        <v>66</v>
      </c>
      <c r="B223" s="15" t="s">
        <v>195</v>
      </c>
    </row>
    <row r="224" ht="12.75">
      <c r="B224" s="15" t="s">
        <v>196</v>
      </c>
    </row>
    <row r="225" spans="3:6" ht="12.75">
      <c r="C225" s="15" t="s">
        <v>54</v>
      </c>
      <c r="D225" s="15">
        <v>18</v>
      </c>
      <c r="F225" s="15">
        <f>+E225*D225</f>
        <v>0</v>
      </c>
    </row>
    <row r="227" spans="1:4" ht="12.75">
      <c r="A227" s="17" t="s">
        <v>9</v>
      </c>
      <c r="B227" s="15" t="s">
        <v>197</v>
      </c>
      <c r="D227" s="17"/>
    </row>
    <row r="228" spans="1:2" ht="12.75">
      <c r="A228" s="17"/>
      <c r="B228" s="15" t="s">
        <v>198</v>
      </c>
    </row>
    <row r="229" spans="2:7" ht="12.75">
      <c r="B229" s="26" t="s">
        <v>199</v>
      </c>
      <c r="D229" s="26"/>
      <c r="E229" s="26"/>
      <c r="F229" s="26"/>
      <c r="G229" s="26"/>
    </row>
    <row r="230" spans="3:6" ht="12.75">
      <c r="C230" s="15" t="s">
        <v>63</v>
      </c>
      <c r="D230" s="15">
        <v>276</v>
      </c>
      <c r="F230" s="15">
        <f>+E230*D230</f>
        <v>0</v>
      </c>
    </row>
    <row r="232" spans="1:4" ht="12.75">
      <c r="A232" s="15" t="s">
        <v>67</v>
      </c>
      <c r="B232" s="15" t="s">
        <v>313</v>
      </c>
      <c r="D232" s="17"/>
    </row>
    <row r="233" spans="1:2" ht="12.75">
      <c r="A233" s="17"/>
      <c r="B233" s="15" t="s">
        <v>314</v>
      </c>
    </row>
    <row r="234" spans="3:6" ht="12.75">
      <c r="C234" s="15" t="s">
        <v>63</v>
      </c>
      <c r="D234" s="15">
        <v>20</v>
      </c>
      <c r="F234" s="15">
        <f>+E234*D234</f>
        <v>0</v>
      </c>
    </row>
    <row r="236" spans="1:2" ht="12.75">
      <c r="A236" s="15" t="s">
        <v>68</v>
      </c>
      <c r="B236" s="15" t="s">
        <v>318</v>
      </c>
    </row>
    <row r="237" ht="12.75">
      <c r="B237" s="15" t="s">
        <v>317</v>
      </c>
    </row>
    <row r="238" ht="12.75">
      <c r="B238" s="15" t="s">
        <v>73</v>
      </c>
    </row>
    <row r="239" spans="3:6" ht="12.75">
      <c r="C239" s="15" t="s">
        <v>74</v>
      </c>
      <c r="D239" s="15">
        <v>200</v>
      </c>
      <c r="F239" s="15">
        <f>+E239*D239</f>
        <v>0</v>
      </c>
    </row>
    <row r="240" spans="2:6" ht="12.75">
      <c r="B240" s="20"/>
      <c r="C240" s="20"/>
      <c r="D240" s="20"/>
      <c r="E240" s="20"/>
      <c r="F240" s="20"/>
    </row>
    <row r="241" spans="1:6" ht="12.75">
      <c r="A241" s="23"/>
      <c r="B241" s="24" t="s">
        <v>316</v>
      </c>
      <c r="C241" s="24"/>
      <c r="D241" s="24"/>
      <c r="E241" s="24"/>
      <c r="F241" s="25">
        <f>SUM(F202:F240)</f>
        <v>0</v>
      </c>
    </row>
    <row r="243" ht="12.75">
      <c r="B243" s="15" t="s">
        <v>24</v>
      </c>
    </row>
    <row r="244" spans="1:2" ht="12.75">
      <c r="A244" s="11" t="s">
        <v>75</v>
      </c>
      <c r="B244" s="11" t="s">
        <v>82</v>
      </c>
    </row>
    <row r="245" ht="12.75">
      <c r="B245" s="15" t="s">
        <v>24</v>
      </c>
    </row>
    <row r="246" ht="12.75">
      <c r="B246" s="15" t="s">
        <v>200</v>
      </c>
    </row>
    <row r="247" ht="12.75">
      <c r="B247" s="15" t="s">
        <v>201</v>
      </c>
    </row>
    <row r="248" ht="12.75">
      <c r="B248" s="15" t="s">
        <v>202</v>
      </c>
    </row>
    <row r="249" ht="12.75">
      <c r="B249" s="15" t="s">
        <v>203</v>
      </c>
    </row>
    <row r="250" ht="12.75">
      <c r="B250" s="15" t="s">
        <v>204</v>
      </c>
    </row>
    <row r="252" spans="1:2" ht="12.75">
      <c r="A252" s="15" t="s">
        <v>205</v>
      </c>
      <c r="B252" s="15" t="s">
        <v>209</v>
      </c>
    </row>
    <row r="253" ht="12.75">
      <c r="B253" s="15" t="s">
        <v>210</v>
      </c>
    </row>
    <row r="254" ht="12.75">
      <c r="B254" s="15" t="s">
        <v>85</v>
      </c>
    </row>
    <row r="255" ht="12.75">
      <c r="B255" s="15" t="s">
        <v>86</v>
      </c>
    </row>
    <row r="256" spans="3:6" ht="12.75">
      <c r="C256" s="15" t="s">
        <v>63</v>
      </c>
      <c r="D256" s="15">
        <v>150</v>
      </c>
      <c r="F256" s="15">
        <f>+E256*D256</f>
        <v>0</v>
      </c>
    </row>
    <row r="258" spans="1:2" ht="12.75">
      <c r="A258" s="15" t="s">
        <v>218</v>
      </c>
      <c r="B258" s="15" t="s">
        <v>88</v>
      </c>
    </row>
    <row r="259" ht="12.75">
      <c r="B259" s="15" t="s">
        <v>89</v>
      </c>
    </row>
    <row r="260" ht="12.75">
      <c r="B260" s="15" t="s">
        <v>90</v>
      </c>
    </row>
    <row r="261" ht="12.75">
      <c r="B261" s="15" t="s">
        <v>91</v>
      </c>
    </row>
    <row r="262" spans="3:6" ht="12.75">
      <c r="C262" s="15" t="s">
        <v>55</v>
      </c>
      <c r="D262" s="15">
        <v>30.3</v>
      </c>
      <c r="E262" s="42"/>
      <c r="F262" s="42">
        <f>+E262*D262</f>
        <v>0</v>
      </c>
    </row>
    <row r="264" spans="1:2" ht="12.75">
      <c r="A264" s="15" t="s">
        <v>131</v>
      </c>
      <c r="B264" s="15" t="s">
        <v>206</v>
      </c>
    </row>
    <row r="265" ht="12.75">
      <c r="B265" s="15" t="s">
        <v>89</v>
      </c>
    </row>
    <row r="266" ht="12.75">
      <c r="B266" s="15" t="s">
        <v>207</v>
      </c>
    </row>
    <row r="267" spans="3:6" ht="12.75">
      <c r="C267" s="15" t="s">
        <v>55</v>
      </c>
      <c r="D267" s="15">
        <v>6</v>
      </c>
      <c r="F267" s="15">
        <f>+E267*D267</f>
        <v>0</v>
      </c>
    </row>
    <row r="269" spans="1:2" ht="12.75">
      <c r="A269" s="15" t="s">
        <v>76</v>
      </c>
      <c r="B269" s="15" t="s">
        <v>208</v>
      </c>
    </row>
    <row r="270" ht="12.75">
      <c r="B270" s="15" t="s">
        <v>92</v>
      </c>
    </row>
    <row r="271" ht="12.75">
      <c r="B271" s="15" t="s">
        <v>93</v>
      </c>
    </row>
    <row r="272" ht="12.75">
      <c r="B272" s="15" t="s">
        <v>94</v>
      </c>
    </row>
    <row r="273" spans="2:6" ht="12.75">
      <c r="B273" s="15" t="s">
        <v>24</v>
      </c>
      <c r="C273" s="15" t="s">
        <v>87</v>
      </c>
      <c r="D273" s="15">
        <v>410</v>
      </c>
      <c r="F273" s="15">
        <f>+E273*D273</f>
        <v>0</v>
      </c>
    </row>
    <row r="275" spans="1:3" ht="12.75">
      <c r="A275" s="15" t="s">
        <v>77</v>
      </c>
      <c r="B275" s="15" t="s">
        <v>211</v>
      </c>
      <c r="C275" s="17"/>
    </row>
    <row r="276" spans="1:3" ht="12.75">
      <c r="A276" s="17"/>
      <c r="B276" s="15" t="s">
        <v>212</v>
      </c>
      <c r="C276" s="17"/>
    </row>
    <row r="277" spans="1:6" ht="12.75">
      <c r="A277" s="17"/>
      <c r="B277" s="15" t="s">
        <v>213</v>
      </c>
      <c r="C277" s="15" t="s">
        <v>87</v>
      </c>
      <c r="D277" s="15">
        <v>150</v>
      </c>
      <c r="F277" s="15">
        <f>+E277*D277</f>
        <v>0</v>
      </c>
    </row>
    <row r="278" spans="1:2" ht="12.75">
      <c r="A278" s="17"/>
      <c r="B278" s="15" t="s">
        <v>24</v>
      </c>
    </row>
    <row r="279" spans="1:2" ht="12.75">
      <c r="A279" s="15" t="s">
        <v>78</v>
      </c>
      <c r="B279" s="15" t="s">
        <v>319</v>
      </c>
    </row>
    <row r="280" ht="12.75">
      <c r="B280" s="15" t="s">
        <v>214</v>
      </c>
    </row>
    <row r="281" ht="12.75">
      <c r="B281" s="15" t="s">
        <v>132</v>
      </c>
    </row>
    <row r="282" spans="2:6" ht="12.75">
      <c r="B282" s="15" t="s">
        <v>95</v>
      </c>
      <c r="C282" s="15" t="s">
        <v>58</v>
      </c>
      <c r="D282" s="15">
        <v>204</v>
      </c>
      <c r="F282" s="15">
        <f>+E282*D282</f>
        <v>0</v>
      </c>
    </row>
    <row r="283" ht="12.75">
      <c r="B283" s="15" t="s">
        <v>83</v>
      </c>
    </row>
    <row r="284" spans="1:2" ht="12.75">
      <c r="A284" s="15" t="s">
        <v>320</v>
      </c>
      <c r="B284" s="15" t="s">
        <v>96</v>
      </c>
    </row>
    <row r="285" ht="12.75">
      <c r="B285" s="15" t="s">
        <v>133</v>
      </c>
    </row>
    <row r="286" spans="3:6" ht="12.75">
      <c r="C286" s="15" t="s">
        <v>97</v>
      </c>
      <c r="D286" s="15">
        <v>3</v>
      </c>
      <c r="F286" s="15">
        <f>+E286*D286</f>
        <v>0</v>
      </c>
    </row>
    <row r="288" spans="1:2" ht="12.75">
      <c r="A288" s="15" t="s">
        <v>79</v>
      </c>
      <c r="B288" s="15" t="s">
        <v>98</v>
      </c>
    </row>
    <row r="289" spans="2:6" ht="12.75">
      <c r="B289" s="15" t="s">
        <v>83</v>
      </c>
      <c r="C289" s="15" t="s">
        <v>99</v>
      </c>
      <c r="D289" s="15">
        <v>15</v>
      </c>
      <c r="F289" s="15">
        <f>+E289*D289</f>
        <v>0</v>
      </c>
    </row>
    <row r="291" spans="1:2" ht="12.75">
      <c r="A291" s="15" t="s">
        <v>219</v>
      </c>
      <c r="B291" s="15" t="s">
        <v>100</v>
      </c>
    </row>
    <row r="292" spans="2:6" ht="12.75">
      <c r="B292" s="15" t="s">
        <v>83</v>
      </c>
      <c r="C292" s="15" t="s">
        <v>80</v>
      </c>
      <c r="D292" s="15">
        <v>40</v>
      </c>
      <c r="F292" s="15">
        <f>+E292*D292</f>
        <v>0</v>
      </c>
    </row>
    <row r="294" spans="1:2" ht="12.75">
      <c r="A294" s="15" t="s">
        <v>220</v>
      </c>
      <c r="B294" s="15" t="s">
        <v>101</v>
      </c>
    </row>
    <row r="295" ht="12.75">
      <c r="B295" s="15" t="s">
        <v>102</v>
      </c>
    </row>
    <row r="296" spans="3:6" ht="12.75">
      <c r="C296" s="15" t="s">
        <v>103</v>
      </c>
      <c r="D296" s="15">
        <v>100</v>
      </c>
      <c r="F296" s="15">
        <f>+E296*D296</f>
        <v>0</v>
      </c>
    </row>
    <row r="298" spans="1:2" ht="12.75">
      <c r="A298" s="15" t="s">
        <v>221</v>
      </c>
      <c r="B298" s="15" t="s">
        <v>104</v>
      </c>
    </row>
    <row r="299" ht="12.75">
      <c r="B299" s="15" t="s">
        <v>105</v>
      </c>
    </row>
    <row r="300" spans="2:6" ht="12.75">
      <c r="B300" s="15" t="s">
        <v>24</v>
      </c>
      <c r="C300" s="15" t="s">
        <v>106</v>
      </c>
      <c r="D300" s="15">
        <v>100</v>
      </c>
      <c r="F300" s="15">
        <f>+E300*D300</f>
        <v>0</v>
      </c>
    </row>
    <row r="302" spans="1:2" ht="12.75">
      <c r="A302" s="15" t="s">
        <v>222</v>
      </c>
      <c r="B302" s="15" t="s">
        <v>107</v>
      </c>
    </row>
    <row r="303" spans="3:6" ht="12.75">
      <c r="C303" s="15" t="s">
        <v>103</v>
      </c>
      <c r="D303" s="15">
        <v>80</v>
      </c>
      <c r="F303" s="15">
        <f>+E303*D303</f>
        <v>0</v>
      </c>
    </row>
    <row r="305" spans="1:2" ht="12.75">
      <c r="A305" s="15" t="s">
        <v>223</v>
      </c>
      <c r="B305" s="15" t="s">
        <v>108</v>
      </c>
    </row>
    <row r="306" spans="3:6" ht="12.75">
      <c r="C306" s="15" t="s">
        <v>106</v>
      </c>
      <c r="D306" s="15">
        <v>80</v>
      </c>
      <c r="F306" s="15">
        <f>+E306*D306</f>
        <v>0</v>
      </c>
    </row>
    <row r="308" spans="1:2" ht="12.75">
      <c r="A308" s="15" t="s">
        <v>224</v>
      </c>
      <c r="B308" s="15" t="s">
        <v>109</v>
      </c>
    </row>
    <row r="309" ht="12.75">
      <c r="B309" s="15" t="s">
        <v>110</v>
      </c>
    </row>
    <row r="310" spans="3:6" ht="12.75">
      <c r="C310" s="15" t="s">
        <v>111</v>
      </c>
      <c r="D310" s="15">
        <v>40</v>
      </c>
      <c r="F310" s="15">
        <f>+E310*D310</f>
        <v>0</v>
      </c>
    </row>
    <row r="311" spans="3:6" ht="12.75">
      <c r="C311" s="15" t="s">
        <v>112</v>
      </c>
      <c r="D311" s="15">
        <v>40</v>
      </c>
      <c r="F311" s="15">
        <f>+E311*D311</f>
        <v>0</v>
      </c>
    </row>
    <row r="313" spans="1:2" ht="12.75">
      <c r="A313" s="15" t="s">
        <v>225</v>
      </c>
      <c r="B313" s="15" t="s">
        <v>215</v>
      </c>
    </row>
    <row r="314" ht="12.75">
      <c r="B314" s="15" t="s">
        <v>216</v>
      </c>
    </row>
    <row r="315" spans="3:6" ht="12.75">
      <c r="C315" s="15" t="s">
        <v>72</v>
      </c>
      <c r="D315" s="15">
        <v>258.25</v>
      </c>
      <c r="F315" s="15">
        <f>+E315*D315</f>
        <v>0</v>
      </c>
    </row>
    <row r="316" spans="2:6" ht="12.75">
      <c r="B316" s="20"/>
      <c r="C316" s="20"/>
      <c r="D316" s="20"/>
      <c r="E316" s="20"/>
      <c r="F316" s="20"/>
    </row>
    <row r="317" spans="1:6" ht="12.75">
      <c r="A317" s="23"/>
      <c r="B317" s="24" t="s">
        <v>226</v>
      </c>
      <c r="C317" s="24"/>
      <c r="D317" s="24"/>
      <c r="E317" s="24"/>
      <c r="F317" s="25">
        <f>SUM(F247:F316)</f>
        <v>0</v>
      </c>
    </row>
    <row r="318" spans="1:6" ht="12.75">
      <c r="A318" s="20"/>
      <c r="B318" s="28"/>
      <c r="C318" s="28"/>
      <c r="D318" s="28"/>
      <c r="E318" s="28"/>
      <c r="F318" s="28"/>
    </row>
    <row r="319" spans="1:6" ht="12.75">
      <c r="A319" s="23"/>
      <c r="B319" s="24" t="s">
        <v>284</v>
      </c>
      <c r="C319" s="24"/>
      <c r="D319" s="24"/>
      <c r="E319" s="24"/>
      <c r="F319" s="25">
        <f>SUM(F190+F241+F317)</f>
        <v>0</v>
      </c>
    </row>
    <row r="320" spans="1:6" ht="12.75">
      <c r="A320" s="20"/>
      <c r="B320" s="28"/>
      <c r="C320" s="28"/>
      <c r="D320" s="28"/>
      <c r="E320" s="28"/>
      <c r="F320" s="28"/>
    </row>
    <row r="321" ht="12.75">
      <c r="B321" s="15" t="s">
        <v>57</v>
      </c>
    </row>
    <row r="322" ht="15">
      <c r="B322" s="2" t="s">
        <v>217</v>
      </c>
    </row>
    <row r="323" spans="1:2" ht="12.75">
      <c r="A323" s="11" t="s">
        <v>29</v>
      </c>
      <c r="B323" s="11" t="s">
        <v>134</v>
      </c>
    </row>
    <row r="324" ht="12.75">
      <c r="B324" s="11"/>
    </row>
    <row r="325" ht="12.75">
      <c r="B325" s="15" t="s">
        <v>116</v>
      </c>
    </row>
    <row r="326" ht="12.75">
      <c r="B326" s="15" t="s">
        <v>227</v>
      </c>
    </row>
    <row r="327" ht="12.75">
      <c r="B327" s="15" t="s">
        <v>117</v>
      </c>
    </row>
    <row r="328" ht="12.75">
      <c r="B328" s="15" t="s">
        <v>118</v>
      </c>
    </row>
    <row r="329" ht="12.75">
      <c r="B329" s="15" t="s">
        <v>120</v>
      </c>
    </row>
    <row r="330" ht="12.75">
      <c r="B330" s="15" t="s">
        <v>119</v>
      </c>
    </row>
    <row r="331" ht="12.75">
      <c r="B331" s="15" t="s">
        <v>122</v>
      </c>
    </row>
    <row r="332" ht="12.75">
      <c r="B332" s="15" t="s">
        <v>121</v>
      </c>
    </row>
    <row r="333" ht="12.75">
      <c r="B333" s="15" t="s">
        <v>228</v>
      </c>
    </row>
    <row r="335" spans="1:5" ht="12.75">
      <c r="A335" s="17" t="s">
        <v>81</v>
      </c>
      <c r="B335" s="17" t="s">
        <v>349</v>
      </c>
      <c r="E335" s="17"/>
    </row>
    <row r="336" spans="1:5" ht="12.75">
      <c r="A336" s="17"/>
      <c r="B336" s="17" t="s">
        <v>123</v>
      </c>
      <c r="D336" s="17"/>
      <c r="E336" s="17"/>
    </row>
    <row r="337" spans="1:5" ht="12.75">
      <c r="A337" s="17"/>
      <c r="B337" s="17" t="s">
        <v>232</v>
      </c>
      <c r="D337" s="17"/>
      <c r="E337" s="17"/>
    </row>
    <row r="338" spans="1:5" ht="12.75">
      <c r="A338" s="27"/>
      <c r="B338" s="50" t="s">
        <v>350</v>
      </c>
      <c r="D338" s="17"/>
      <c r="E338" s="17"/>
    </row>
    <row r="339" spans="2:6" ht="12.75">
      <c r="B339" s="46" t="s">
        <v>325</v>
      </c>
      <c r="C339" s="15" t="s">
        <v>87</v>
      </c>
      <c r="D339" s="15">
        <v>138</v>
      </c>
      <c r="F339" s="15">
        <f>+E339*D339</f>
        <v>0</v>
      </c>
    </row>
    <row r="341" spans="1:2" ht="12.75">
      <c r="A341" s="15" t="s">
        <v>234</v>
      </c>
      <c r="B341" s="15" t="s">
        <v>230</v>
      </c>
    </row>
    <row r="342" ht="12.75">
      <c r="B342" s="15" t="s">
        <v>231</v>
      </c>
    </row>
    <row r="343" ht="12.75">
      <c r="B343" s="17" t="s">
        <v>321</v>
      </c>
    </row>
    <row r="344" ht="12.75">
      <c r="B344" s="50" t="s">
        <v>233</v>
      </c>
    </row>
    <row r="345" spans="2:6" ht="12.75">
      <c r="B345" s="46" t="s">
        <v>325</v>
      </c>
      <c r="C345" s="15" t="s">
        <v>61</v>
      </c>
      <c r="D345" s="15">
        <v>162</v>
      </c>
      <c r="F345" s="15">
        <f>+E345*D345</f>
        <v>0</v>
      </c>
    </row>
    <row r="347" spans="1:2" ht="12.75">
      <c r="A347" s="17" t="s">
        <v>238</v>
      </c>
      <c r="B347" s="17" t="s">
        <v>351</v>
      </c>
    </row>
    <row r="348" ht="12.75">
      <c r="B348" s="17" t="s">
        <v>352</v>
      </c>
    </row>
    <row r="349" ht="12.75">
      <c r="B349" s="15" t="s">
        <v>235</v>
      </c>
    </row>
    <row r="350" ht="12.75">
      <c r="B350" s="15" t="s">
        <v>237</v>
      </c>
    </row>
    <row r="351" ht="12.75">
      <c r="B351" s="15" t="s">
        <v>274</v>
      </c>
    </row>
    <row r="352" ht="12.75">
      <c r="B352" s="50" t="s">
        <v>236</v>
      </c>
    </row>
    <row r="353" spans="3:6" ht="12.75">
      <c r="C353" s="15" t="s">
        <v>87</v>
      </c>
      <c r="D353" s="15">
        <v>421.2</v>
      </c>
      <c r="F353" s="15">
        <f>+E353*D353</f>
        <v>0</v>
      </c>
    </row>
    <row r="355" spans="1:5" ht="12.75">
      <c r="A355" s="17" t="s">
        <v>323</v>
      </c>
      <c r="B355" s="17" t="s">
        <v>229</v>
      </c>
      <c r="E355" s="17"/>
    </row>
    <row r="356" spans="1:5" ht="12.75">
      <c r="A356" s="17"/>
      <c r="B356" s="17" t="s">
        <v>346</v>
      </c>
      <c r="D356" s="17"/>
      <c r="E356" s="17"/>
    </row>
    <row r="357" spans="1:5" ht="12.75">
      <c r="A357" s="17"/>
      <c r="B357" s="17" t="s">
        <v>232</v>
      </c>
      <c r="D357" s="17"/>
      <c r="E357" s="17"/>
    </row>
    <row r="358" spans="1:5" ht="12.75">
      <c r="A358" s="17"/>
      <c r="B358" s="17" t="s">
        <v>347</v>
      </c>
      <c r="D358" s="17"/>
      <c r="E358" s="17"/>
    </row>
    <row r="359" spans="1:5" ht="12.75">
      <c r="A359" s="27"/>
      <c r="B359" s="50" t="s">
        <v>345</v>
      </c>
      <c r="D359" s="17"/>
      <c r="E359" s="17"/>
    </row>
    <row r="360" spans="2:6" ht="12.75">
      <c r="B360" s="46" t="s">
        <v>324</v>
      </c>
      <c r="C360" s="15" t="s">
        <v>87</v>
      </c>
      <c r="D360" s="15">
        <v>54.3</v>
      </c>
      <c r="F360" s="15">
        <f>+E360*D360</f>
        <v>0</v>
      </c>
    </row>
    <row r="362" spans="1:2" ht="12.75">
      <c r="A362" s="15" t="s">
        <v>327</v>
      </c>
      <c r="B362" s="15" t="s">
        <v>230</v>
      </c>
    </row>
    <row r="363" ht="12.75">
      <c r="B363" s="15" t="s">
        <v>326</v>
      </c>
    </row>
    <row r="364" ht="12.75">
      <c r="B364" s="17" t="s">
        <v>348</v>
      </c>
    </row>
    <row r="365" ht="12.75">
      <c r="B365" s="50" t="s">
        <v>345</v>
      </c>
    </row>
    <row r="366" spans="2:6" ht="12.75">
      <c r="B366" s="46" t="s">
        <v>324</v>
      </c>
      <c r="C366" s="15" t="s">
        <v>61</v>
      </c>
      <c r="D366" s="15">
        <v>75</v>
      </c>
      <c r="F366" s="15">
        <f>+E366*D366</f>
        <v>0</v>
      </c>
    </row>
    <row r="368" spans="1:6" ht="12.75">
      <c r="A368" s="23"/>
      <c r="B368" s="24" t="s">
        <v>322</v>
      </c>
      <c r="C368" s="24"/>
      <c r="D368" s="24"/>
      <c r="E368" s="24"/>
      <c r="F368" s="25">
        <f>SUM(F339:F367)*1.2</f>
        <v>0</v>
      </c>
    </row>
    <row r="369" spans="1:6" ht="12.75">
      <c r="A369" s="20"/>
      <c r="B369" s="28"/>
      <c r="C369" s="28"/>
      <c r="D369" s="28"/>
      <c r="E369" s="28"/>
      <c r="F369" s="28"/>
    </row>
    <row r="370" spans="1:2" ht="12.75">
      <c r="A370" s="11" t="s">
        <v>250</v>
      </c>
      <c r="B370" s="11" t="s">
        <v>135</v>
      </c>
    </row>
    <row r="372" ht="12.75">
      <c r="B372" s="15" t="s">
        <v>125</v>
      </c>
    </row>
    <row r="373" ht="12.75">
      <c r="B373" s="15" t="s">
        <v>126</v>
      </c>
    </row>
    <row r="374" ht="12.75">
      <c r="B374" s="15" t="s">
        <v>127</v>
      </c>
    </row>
    <row r="375" ht="12.75">
      <c r="B375" s="15" t="s">
        <v>128</v>
      </c>
    </row>
    <row r="376" ht="12.75">
      <c r="B376" s="15" t="s">
        <v>129</v>
      </c>
    </row>
    <row r="377" ht="12.75">
      <c r="B377" s="15" t="s">
        <v>130</v>
      </c>
    </row>
    <row r="378" ht="12.75">
      <c r="B378" s="15" t="s">
        <v>124</v>
      </c>
    </row>
    <row r="380" spans="1:6" ht="156.75" customHeight="1">
      <c r="A380" s="47" t="s">
        <v>167</v>
      </c>
      <c r="B380" s="89" t="s">
        <v>328</v>
      </c>
      <c r="C380" s="89"/>
      <c r="D380" s="89"/>
      <c r="E380" s="89"/>
      <c r="F380" s="89"/>
    </row>
    <row r="381" spans="2:6" ht="12.75">
      <c r="B381" s="30" t="s">
        <v>329</v>
      </c>
      <c r="C381" s="15" t="s">
        <v>63</v>
      </c>
      <c r="D381" s="15">
        <v>54.3</v>
      </c>
      <c r="F381" s="15">
        <f>+E381*D381</f>
        <v>0</v>
      </c>
    </row>
    <row r="382" ht="12.75">
      <c r="B382" s="30"/>
    </row>
    <row r="383" spans="1:5" ht="12.75">
      <c r="A383" s="15" t="s">
        <v>84</v>
      </c>
      <c r="B383" s="90" t="s">
        <v>330</v>
      </c>
      <c r="C383" s="91"/>
      <c r="D383" s="91"/>
      <c r="E383" s="91"/>
    </row>
    <row r="384" spans="2:5" ht="12.75">
      <c r="B384" s="49" t="s">
        <v>331</v>
      </c>
      <c r="C384" s="48"/>
      <c r="D384" s="48"/>
      <c r="E384" s="48"/>
    </row>
    <row r="385" spans="2:5" ht="12.75">
      <c r="B385" s="49" t="s">
        <v>332</v>
      </c>
      <c r="C385" s="48"/>
      <c r="D385" s="48"/>
      <c r="E385" s="48"/>
    </row>
    <row r="386" spans="2:5" ht="12.75">
      <c r="B386" s="49" t="s">
        <v>333</v>
      </c>
      <c r="C386" s="48"/>
      <c r="D386" s="48"/>
      <c r="E386" s="48"/>
    </row>
    <row r="387" spans="2:5" ht="12.75">
      <c r="B387" s="49" t="s">
        <v>334</v>
      </c>
      <c r="C387" s="48"/>
      <c r="D387" s="48"/>
      <c r="E387" s="48"/>
    </row>
    <row r="388" spans="2:5" ht="12.75">
      <c r="B388" s="49" t="s">
        <v>335</v>
      </c>
      <c r="C388" s="48"/>
      <c r="D388" s="48"/>
      <c r="E388" s="48"/>
    </row>
    <row r="389" spans="2:5" ht="12.75">
      <c r="B389" s="49" t="s">
        <v>336</v>
      </c>
      <c r="C389" s="48"/>
      <c r="D389" s="48"/>
      <c r="E389" s="48"/>
    </row>
    <row r="390" spans="2:5" ht="12.75">
      <c r="B390" s="49" t="s">
        <v>337</v>
      </c>
      <c r="C390" s="48"/>
      <c r="D390" s="48"/>
      <c r="E390" s="48"/>
    </row>
    <row r="391" spans="2:5" ht="12.75">
      <c r="B391" s="49" t="s">
        <v>338</v>
      </c>
      <c r="C391" s="49"/>
      <c r="D391" s="48"/>
      <c r="E391" s="48"/>
    </row>
    <row r="392" spans="2:5" ht="12.75">
      <c r="B392" s="49" t="s">
        <v>339</v>
      </c>
      <c r="C392" s="48"/>
      <c r="D392" s="48"/>
      <c r="E392" s="48"/>
    </row>
    <row r="393" spans="2:9" ht="12.75">
      <c r="B393" s="49" t="s">
        <v>340</v>
      </c>
      <c r="C393" s="48"/>
      <c r="D393" s="48"/>
      <c r="E393" s="48"/>
      <c r="F393" s="9"/>
      <c r="G393" s="9"/>
      <c r="H393" s="9"/>
      <c r="I393" s="9"/>
    </row>
    <row r="394" spans="2:9" ht="12.75">
      <c r="B394" s="49" t="s">
        <v>341</v>
      </c>
      <c r="C394" s="48"/>
      <c r="D394" s="48"/>
      <c r="E394" s="48"/>
      <c r="F394" s="9"/>
      <c r="G394" s="9"/>
      <c r="H394" s="9"/>
      <c r="I394" s="9"/>
    </row>
    <row r="395" spans="2:9" ht="12.75">
      <c r="B395" s="49" t="s">
        <v>342</v>
      </c>
      <c r="C395" s="48"/>
      <c r="D395" s="48"/>
      <c r="E395" s="48"/>
      <c r="F395" s="9"/>
      <c r="G395" s="9"/>
      <c r="H395" s="9"/>
      <c r="I395" s="9"/>
    </row>
    <row r="396" spans="2:9" ht="12.75">
      <c r="B396" s="92" t="s">
        <v>343</v>
      </c>
      <c r="C396" s="92"/>
      <c r="D396" s="92"/>
      <c r="E396" s="92"/>
      <c r="F396" s="9"/>
      <c r="G396" s="9"/>
      <c r="H396" s="9"/>
      <c r="I396" s="9"/>
    </row>
    <row r="397" spans="2:9" ht="12.75">
      <c r="B397" s="30" t="s">
        <v>329</v>
      </c>
      <c r="C397" s="15" t="s">
        <v>63</v>
      </c>
      <c r="D397" s="15">
        <v>192.15</v>
      </c>
      <c r="F397" s="15">
        <f>+E397*D397</f>
        <v>0</v>
      </c>
      <c r="G397" s="9"/>
      <c r="H397" s="9"/>
      <c r="I397" s="9"/>
    </row>
    <row r="398" spans="2:9" ht="12.75">
      <c r="B398" s="9"/>
      <c r="C398" s="9"/>
      <c r="D398" s="85"/>
      <c r="E398" s="85"/>
      <c r="F398" s="9"/>
      <c r="G398" s="9"/>
      <c r="H398" s="9"/>
      <c r="I398" s="9"/>
    </row>
    <row r="399" spans="1:9" ht="12.75">
      <c r="A399" s="15" t="s">
        <v>344</v>
      </c>
      <c r="B399" s="15" t="s">
        <v>136</v>
      </c>
      <c r="G399" s="9"/>
      <c r="H399" s="9"/>
      <c r="I399" s="9"/>
    </row>
    <row r="400" spans="2:9" ht="12.75">
      <c r="B400" s="15" t="s">
        <v>137</v>
      </c>
      <c r="G400" s="29"/>
      <c r="H400" s="9"/>
      <c r="I400" s="9"/>
    </row>
    <row r="401" spans="3:6" ht="12.75">
      <c r="C401" s="15" t="s">
        <v>138</v>
      </c>
      <c r="D401" s="15">
        <v>25</v>
      </c>
      <c r="F401" s="15">
        <f>+E401*D401</f>
        <v>0</v>
      </c>
    </row>
    <row r="402" spans="2:6" ht="12.75">
      <c r="B402" s="20"/>
      <c r="C402" s="20"/>
      <c r="D402" s="20"/>
      <c r="E402" s="20"/>
      <c r="F402" s="20"/>
    </row>
    <row r="403" spans="1:6" ht="12.75">
      <c r="A403" s="23"/>
      <c r="B403" s="24" t="s">
        <v>275</v>
      </c>
      <c r="C403" s="24"/>
      <c r="D403" s="24"/>
      <c r="E403" s="24"/>
      <c r="F403" s="25">
        <f>SUM(F380:F402)</f>
        <v>0</v>
      </c>
    </row>
    <row r="405" spans="1:2" ht="12.75">
      <c r="A405" s="8" t="s">
        <v>31</v>
      </c>
      <c r="B405" s="8" t="s">
        <v>450</v>
      </c>
    </row>
    <row r="406" ht="12.75">
      <c r="B406" s="15" t="s">
        <v>451</v>
      </c>
    </row>
    <row r="407" spans="2:6" ht="12.75">
      <c r="B407" s="7" t="s">
        <v>252</v>
      </c>
      <c r="C407" s="11"/>
      <c r="D407" s="11"/>
      <c r="E407" s="11"/>
      <c r="F407" s="11"/>
    </row>
    <row r="408" ht="12.75">
      <c r="B408" s="7" t="s">
        <v>239</v>
      </c>
    </row>
    <row r="409" ht="12.75">
      <c r="B409" s="7" t="s">
        <v>240</v>
      </c>
    </row>
    <row r="410" ht="12.75">
      <c r="B410" s="7" t="s">
        <v>241</v>
      </c>
    </row>
    <row r="411" ht="12.75">
      <c r="B411" s="7" t="s">
        <v>242</v>
      </c>
    </row>
    <row r="412" ht="12.75">
      <c r="B412" s="7" t="s">
        <v>251</v>
      </c>
    </row>
    <row r="413" ht="12.75">
      <c r="B413" s="7" t="s">
        <v>243</v>
      </c>
    </row>
    <row r="414" ht="12.75">
      <c r="B414" s="7" t="s">
        <v>253</v>
      </c>
    </row>
    <row r="415" ht="12.75">
      <c r="B415" s="7" t="s">
        <v>244</v>
      </c>
    </row>
    <row r="416" ht="12.75">
      <c r="B416" s="7" t="s">
        <v>245</v>
      </c>
    </row>
    <row r="417" ht="12.75">
      <c r="B417" s="7" t="s">
        <v>246</v>
      </c>
    </row>
    <row r="418" ht="12.75">
      <c r="B418" s="15" t="s">
        <v>255</v>
      </c>
    </row>
    <row r="419" ht="12.75">
      <c r="B419" s="15" t="s">
        <v>254</v>
      </c>
    </row>
    <row r="420" ht="12.75">
      <c r="B420" s="7" t="s">
        <v>247</v>
      </c>
    </row>
    <row r="421" ht="12.75">
      <c r="B421" s="7" t="s">
        <v>248</v>
      </c>
    </row>
    <row r="423" spans="1:2" ht="12.75">
      <c r="A423" s="15" t="s">
        <v>264</v>
      </c>
      <c r="B423" s="51" t="s">
        <v>372</v>
      </c>
    </row>
    <row r="424" ht="12.75">
      <c r="B424" s="51" t="s">
        <v>356</v>
      </c>
    </row>
    <row r="425" spans="2:6" ht="12.75">
      <c r="B425" s="15" t="s">
        <v>355</v>
      </c>
      <c r="C425" s="15" t="s">
        <v>54</v>
      </c>
      <c r="D425" s="15">
        <v>3</v>
      </c>
      <c r="F425" s="15">
        <f>+E425*D425</f>
        <v>0</v>
      </c>
    </row>
    <row r="427" spans="1:2" ht="12.75">
      <c r="A427" s="15" t="s">
        <v>265</v>
      </c>
      <c r="B427" s="51" t="s">
        <v>373</v>
      </c>
    </row>
    <row r="428" ht="12.75">
      <c r="B428" s="7" t="s">
        <v>276</v>
      </c>
    </row>
    <row r="429" spans="2:6" ht="12.75">
      <c r="B429" s="15" t="s">
        <v>357</v>
      </c>
      <c r="C429" s="15" t="s">
        <v>54</v>
      </c>
      <c r="D429" s="15">
        <v>3</v>
      </c>
      <c r="F429" s="15">
        <f>+E429*D429</f>
        <v>0</v>
      </c>
    </row>
    <row r="431" spans="1:4" ht="27.75" customHeight="1">
      <c r="A431" s="15" t="s">
        <v>266</v>
      </c>
      <c r="B431" s="96" t="s">
        <v>449</v>
      </c>
      <c r="C431" s="96"/>
      <c r="D431" s="96"/>
    </row>
    <row r="432" ht="12.75">
      <c r="B432" s="51" t="s">
        <v>360</v>
      </c>
    </row>
    <row r="433" ht="12.75">
      <c r="B433" s="51" t="s">
        <v>359</v>
      </c>
    </row>
    <row r="434" spans="2:6" ht="12.75">
      <c r="B434" s="15" t="s">
        <v>358</v>
      </c>
      <c r="C434" s="15" t="s">
        <v>54</v>
      </c>
      <c r="D434" s="15">
        <v>3</v>
      </c>
      <c r="F434" s="15">
        <f>+E434*D434</f>
        <v>0</v>
      </c>
    </row>
    <row r="436" spans="1:2" ht="12.75">
      <c r="A436" s="15" t="s">
        <v>361</v>
      </c>
      <c r="B436" s="51" t="s">
        <v>353</v>
      </c>
    </row>
    <row r="437" ht="12.75">
      <c r="B437" s="7" t="s">
        <v>276</v>
      </c>
    </row>
    <row r="438" spans="2:6" ht="12.75">
      <c r="B438" s="15" t="s">
        <v>354</v>
      </c>
      <c r="C438" s="15" t="s">
        <v>54</v>
      </c>
      <c r="D438" s="15">
        <v>3</v>
      </c>
      <c r="F438" s="15">
        <f>+E438*D438</f>
        <v>0</v>
      </c>
    </row>
    <row r="440" ht="12.75">
      <c r="B440" s="15" t="s">
        <v>452</v>
      </c>
    </row>
    <row r="441" spans="1:4" ht="69.75" customHeight="1">
      <c r="A441" s="47" t="s">
        <v>454</v>
      </c>
      <c r="B441" s="97" t="s">
        <v>457</v>
      </c>
      <c r="C441" s="97"/>
      <c r="D441" s="97"/>
    </row>
    <row r="442" spans="2:6" ht="12.75">
      <c r="B442" s="15" t="s">
        <v>453</v>
      </c>
      <c r="C442" s="15" t="s">
        <v>54</v>
      </c>
      <c r="D442" s="15">
        <v>6</v>
      </c>
      <c r="F442" s="15">
        <f>+E442*D442</f>
        <v>0</v>
      </c>
    </row>
    <row r="444" spans="1:6" ht="12.75">
      <c r="A444" s="23"/>
      <c r="B444" s="24" t="s">
        <v>455</v>
      </c>
      <c r="C444" s="24"/>
      <c r="D444" s="24"/>
      <c r="E444" s="24"/>
      <c r="F444" s="25">
        <f>SUM(F408:F443)</f>
        <v>0</v>
      </c>
    </row>
    <row r="447" spans="1:2" ht="12.75">
      <c r="A447" s="11" t="s">
        <v>33</v>
      </c>
      <c r="B447" s="11" t="s">
        <v>256</v>
      </c>
    </row>
    <row r="449" ht="12.75">
      <c r="A449" s="7" t="s">
        <v>257</v>
      </c>
    </row>
    <row r="450" ht="12.75">
      <c r="A450" s="7" t="s">
        <v>258</v>
      </c>
    </row>
    <row r="451" ht="12.75">
      <c r="A451" s="7" t="s">
        <v>261</v>
      </c>
    </row>
    <row r="452" spans="1:7" ht="12.75">
      <c r="A452" s="7" t="s">
        <v>259</v>
      </c>
      <c r="G452" s="15" t="s">
        <v>24</v>
      </c>
    </row>
    <row r="453" ht="12.75">
      <c r="A453" s="7" t="s">
        <v>260</v>
      </c>
    </row>
    <row r="454" ht="12.75">
      <c r="A454" s="7" t="s">
        <v>262</v>
      </c>
    </row>
    <row r="456" spans="1:2" ht="12.75">
      <c r="A456" s="15" t="s">
        <v>113</v>
      </c>
      <c r="B456" s="15" t="s">
        <v>139</v>
      </c>
    </row>
    <row r="457" ht="12.75">
      <c r="B457" s="15" t="s">
        <v>140</v>
      </c>
    </row>
    <row r="458" spans="3:6" ht="12.75">
      <c r="C458" s="15" t="s">
        <v>63</v>
      </c>
      <c r="D458" s="15">
        <v>130</v>
      </c>
      <c r="F458" s="15">
        <f>+E458*D458</f>
        <v>0</v>
      </c>
    </row>
    <row r="459" ht="12.75">
      <c r="B459" s="15" t="s">
        <v>24</v>
      </c>
    </row>
    <row r="460" spans="1:4" ht="12.75">
      <c r="A460" s="17" t="s">
        <v>114</v>
      </c>
      <c r="B460" s="17" t="s">
        <v>263</v>
      </c>
      <c r="D460" s="17"/>
    </row>
    <row r="461" spans="3:6" ht="12.75">
      <c r="C461" s="15" t="s">
        <v>72</v>
      </c>
      <c r="D461" s="15">
        <v>300</v>
      </c>
      <c r="F461" s="15">
        <f>+E461*D461</f>
        <v>0</v>
      </c>
    </row>
    <row r="462" ht="12.75">
      <c r="B462" s="15" t="s">
        <v>83</v>
      </c>
    </row>
    <row r="463" spans="1:5" ht="12.75">
      <c r="A463" s="15" t="s">
        <v>115</v>
      </c>
      <c r="B463" s="53" t="s">
        <v>362</v>
      </c>
      <c r="C463" s="54"/>
      <c r="D463" s="52"/>
      <c r="E463" s="52"/>
    </row>
    <row r="464" spans="2:5" ht="12.75">
      <c r="B464" s="53" t="s">
        <v>363</v>
      </c>
      <c r="C464" s="54"/>
      <c r="D464" s="52"/>
      <c r="E464" s="52"/>
    </row>
    <row r="465" spans="2:5" ht="12.75">
      <c r="B465" s="53" t="s">
        <v>364</v>
      </c>
      <c r="C465" s="54"/>
      <c r="D465" s="52"/>
      <c r="E465" s="52"/>
    </row>
    <row r="466" spans="2:5" ht="12.75">
      <c r="B466" s="53" t="s">
        <v>365</v>
      </c>
      <c r="C466" s="54"/>
      <c r="D466" s="52"/>
      <c r="E466" s="52"/>
    </row>
    <row r="467" spans="2:5" ht="12.75">
      <c r="B467" s="53" t="s">
        <v>366</v>
      </c>
      <c r="C467" s="54"/>
      <c r="D467" s="52"/>
      <c r="E467" s="52"/>
    </row>
    <row r="468" spans="2:5" ht="12.75">
      <c r="B468" s="93" t="s">
        <v>367</v>
      </c>
      <c r="C468" s="94"/>
      <c r="D468" s="94"/>
      <c r="E468" s="94"/>
    </row>
    <row r="469" spans="2:5" ht="12.75">
      <c r="B469" s="93" t="s">
        <v>368</v>
      </c>
      <c r="C469" s="94"/>
      <c r="D469" s="94"/>
      <c r="E469" s="94"/>
    </row>
    <row r="470" spans="2:5" ht="12.75">
      <c r="B470" s="53" t="s">
        <v>369</v>
      </c>
      <c r="C470" s="54"/>
      <c r="D470" s="52"/>
      <c r="E470" s="52"/>
    </row>
    <row r="471" spans="2:5" ht="12.75">
      <c r="B471" s="53" t="s">
        <v>370</v>
      </c>
      <c r="C471" s="55"/>
      <c r="D471" s="55"/>
      <c r="E471" s="55"/>
    </row>
    <row r="472" spans="2:5" ht="12.75">
      <c r="B472" s="95" t="s">
        <v>371</v>
      </c>
      <c r="C472" s="94"/>
      <c r="D472" s="94"/>
      <c r="E472" s="94"/>
    </row>
    <row r="473" spans="3:6" ht="12.75">
      <c r="C473" s="15" t="s">
        <v>63</v>
      </c>
      <c r="D473" s="15">
        <v>130</v>
      </c>
      <c r="F473" s="15">
        <f>+E473*D473</f>
        <v>0</v>
      </c>
    </row>
    <row r="474" spans="2:6" ht="12.75">
      <c r="B474" s="20"/>
      <c r="C474" s="20"/>
      <c r="D474" s="20"/>
      <c r="E474" s="20"/>
      <c r="F474" s="20"/>
    </row>
    <row r="475" spans="1:9" ht="12.75">
      <c r="A475" s="23"/>
      <c r="B475" s="24" t="s">
        <v>270</v>
      </c>
      <c r="C475" s="24"/>
      <c r="D475" s="24"/>
      <c r="E475" s="24"/>
      <c r="F475" s="25">
        <f>SUM(F455:F474)</f>
        <v>0</v>
      </c>
      <c r="I475" s="88">
        <f>F475+F444+F403+F368</f>
        <v>0</v>
      </c>
    </row>
    <row r="476" spans="2:9" ht="12.75">
      <c r="B476" s="11"/>
      <c r="I476" s="88">
        <f>I475+F319</f>
        <v>0</v>
      </c>
    </row>
    <row r="477" spans="1:5" ht="12.75">
      <c r="A477" s="8" t="s">
        <v>281</v>
      </c>
      <c r="B477" s="8" t="s">
        <v>448</v>
      </c>
      <c r="C477" s="34"/>
      <c r="D477" s="51"/>
      <c r="E477" s="51"/>
    </row>
    <row r="478" spans="1:5" ht="12.75">
      <c r="A478" s="7"/>
      <c r="B478" s="7"/>
      <c r="C478" s="34"/>
      <c r="D478" s="51"/>
      <c r="E478" s="51"/>
    </row>
    <row r="479" spans="1:5" ht="12.75">
      <c r="A479" s="7" t="s">
        <v>282</v>
      </c>
      <c r="B479" s="7" t="s">
        <v>278</v>
      </c>
      <c r="C479" s="34"/>
      <c r="D479" s="51"/>
      <c r="E479" s="51"/>
    </row>
    <row r="480" spans="1:6" ht="12.75">
      <c r="A480" s="7"/>
      <c r="B480" s="7" t="s">
        <v>279</v>
      </c>
      <c r="C480" s="35">
        <v>0.02</v>
      </c>
      <c r="D480" s="51"/>
      <c r="E480" s="51"/>
      <c r="F480" s="15">
        <f>I476*0.02</f>
        <v>0</v>
      </c>
    </row>
    <row r="481" spans="1:5" ht="12.75">
      <c r="A481" s="7"/>
      <c r="B481" s="7"/>
      <c r="C481" s="34"/>
      <c r="D481" s="51"/>
      <c r="E481" s="51"/>
    </row>
    <row r="482" spans="1:5" ht="12.75">
      <c r="A482" s="7" t="s">
        <v>283</v>
      </c>
      <c r="B482" s="7" t="s">
        <v>280</v>
      </c>
      <c r="C482" s="34"/>
      <c r="D482" s="51"/>
      <c r="E482" s="51"/>
    </row>
    <row r="483" spans="1:6" ht="12.75">
      <c r="A483" s="7"/>
      <c r="B483" s="7" t="s">
        <v>279</v>
      </c>
      <c r="C483" s="36">
        <v>0.005</v>
      </c>
      <c r="D483" s="51"/>
      <c r="E483" s="51"/>
      <c r="F483" s="15">
        <f>I476*0.005</f>
        <v>0</v>
      </c>
    </row>
    <row r="484" spans="1:5" ht="12.75">
      <c r="A484" s="7"/>
      <c r="B484" s="7"/>
      <c r="C484" s="36"/>
      <c r="D484" s="51"/>
      <c r="E484" s="51"/>
    </row>
    <row r="485" spans="1:5" ht="12.75">
      <c r="A485" s="51" t="s">
        <v>444</v>
      </c>
      <c r="B485" s="51" t="s">
        <v>445</v>
      </c>
      <c r="C485" s="34"/>
      <c r="D485" s="51"/>
      <c r="E485" s="51"/>
    </row>
    <row r="486" spans="1:6" ht="12.75">
      <c r="A486" s="7"/>
      <c r="B486" s="7" t="s">
        <v>279</v>
      </c>
      <c r="C486" s="36">
        <v>0.005</v>
      </c>
      <c r="D486" s="51"/>
      <c r="E486" s="51"/>
      <c r="F486" s="15">
        <f>I476*0.005</f>
        <v>0</v>
      </c>
    </row>
    <row r="487" spans="1:5" ht="12.75">
      <c r="A487" s="37"/>
      <c r="B487" s="37"/>
      <c r="C487" s="38"/>
      <c r="D487" s="86"/>
      <c r="E487" s="86"/>
    </row>
    <row r="488" spans="1:6" ht="12.75">
      <c r="A488" s="33"/>
      <c r="B488" s="39" t="s">
        <v>446</v>
      </c>
      <c r="C488" s="40"/>
      <c r="D488" s="39"/>
      <c r="E488" s="39"/>
      <c r="F488" s="39">
        <f>SUM(F480:F487)</f>
        <v>0</v>
      </c>
    </row>
    <row r="490" spans="1:6" ht="12.75">
      <c r="A490" s="23"/>
      <c r="B490" s="24" t="s">
        <v>447</v>
      </c>
      <c r="C490" s="24"/>
      <c r="D490" s="24"/>
      <c r="E490" s="24"/>
      <c r="F490" s="25">
        <f>SUM(F368+F403+F444+F475+F488)</f>
        <v>0</v>
      </c>
    </row>
  </sheetData>
  <sheetProtection/>
  <mergeCells count="8">
    <mergeCell ref="B380:F380"/>
    <mergeCell ref="B383:E383"/>
    <mergeCell ref="B396:E396"/>
    <mergeCell ref="B468:E468"/>
    <mergeCell ref="B469:E469"/>
    <mergeCell ref="B472:E472"/>
    <mergeCell ref="B431:D431"/>
    <mergeCell ref="B441:D441"/>
  </mergeCells>
  <printOptions/>
  <pageMargins left="1.141732283464567" right="0.35433070866141736" top="0.7874015748031497" bottom="0.7874015748031497" header="0.5118110236220472" footer="0.5118110236220472"/>
  <pageSetup horizontalDpi="600" verticalDpi="600" orientation="portrait" paperSize="9" scale="87"/>
  <headerFooter alignWithMargins="0">
    <oddHeader>&amp;C&amp;"-,Običajno"&amp;9OBV - Bolnišnični paviljon A
Preureditev sanitarij v etaži A1 in A3</oddHeader>
    <oddFooter>&amp;L&amp;"-,Običajno"&amp;9&amp;P&amp;R&amp;"-,Običajno"&amp;9&amp;F</oddFooter>
  </headerFooter>
  <rowBreaks count="8" manualBreakCount="8">
    <brk id="148" max="5" man="1"/>
    <brk id="202" max="5" man="1"/>
    <brk id="243" max="5" man="1"/>
    <brk id="296" max="5" man="1"/>
    <brk id="354" max="5" man="1"/>
    <brk id="369" max="5" man="1"/>
    <brk id="403" max="5" man="1"/>
    <brk id="4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1"/>
  <sheetViews>
    <sheetView zoomScale="150" zoomScaleNormal="150" zoomScaleSheetLayoutView="100" workbookViewId="0" topLeftCell="A71">
      <selection activeCell="D102" sqref="D102"/>
    </sheetView>
  </sheetViews>
  <sheetFormatPr defaultColWidth="9.00390625" defaultRowHeight="14.25"/>
  <cols>
    <col min="1" max="1" width="6.75390625" style="5" customWidth="1"/>
    <col min="2" max="2" width="32.875" style="5" customWidth="1"/>
    <col min="3" max="3" width="6.00390625" style="5" customWidth="1"/>
    <col min="4" max="4" width="11.75390625" style="5" customWidth="1"/>
    <col min="5" max="5" width="12.875" style="5" customWidth="1"/>
    <col min="6" max="6" width="15.625" style="5" customWidth="1"/>
    <col min="7" max="16384" width="9.00390625" style="5" customWidth="1"/>
  </cols>
  <sheetData>
    <row r="1" spans="1:7" ht="15">
      <c r="A1" s="57" t="s">
        <v>440</v>
      </c>
      <c r="B1" s="57" t="s">
        <v>375</v>
      </c>
      <c r="C1" s="58"/>
      <c r="D1" s="58"/>
      <c r="E1" s="58"/>
      <c r="F1" s="58"/>
      <c r="G1" s="58"/>
    </row>
    <row r="2" spans="1:7" ht="15">
      <c r="A2" s="58"/>
      <c r="B2" s="57"/>
      <c r="C2" s="58"/>
      <c r="D2" s="58"/>
      <c r="E2" s="58"/>
      <c r="F2" s="58"/>
      <c r="G2" s="58"/>
    </row>
    <row r="3" spans="1:7" ht="27.75">
      <c r="A3" s="58"/>
      <c r="B3" s="59" t="s">
        <v>295</v>
      </c>
      <c r="C3" s="56" t="s">
        <v>296</v>
      </c>
      <c r="D3" s="60" t="s">
        <v>297</v>
      </c>
      <c r="E3" s="60" t="s">
        <v>298</v>
      </c>
      <c r="F3" s="58"/>
      <c r="G3" s="58"/>
    </row>
    <row r="4" spans="1:7" ht="15">
      <c r="A4" s="58"/>
      <c r="B4" s="57"/>
      <c r="C4" s="58"/>
      <c r="D4" s="58"/>
      <c r="E4" s="58"/>
      <c r="F4" s="58"/>
      <c r="G4" s="58"/>
    </row>
    <row r="5" spans="1:7" ht="15">
      <c r="A5" s="57" t="s">
        <v>376</v>
      </c>
      <c r="B5" s="57" t="s">
        <v>377</v>
      </c>
      <c r="C5" s="58"/>
      <c r="D5" s="58"/>
      <c r="E5" s="58"/>
      <c r="F5" s="58"/>
      <c r="G5" s="58"/>
    </row>
    <row r="6" spans="1:7" ht="15">
      <c r="A6" s="58"/>
      <c r="B6" s="57"/>
      <c r="C6" s="58"/>
      <c r="D6" s="58"/>
      <c r="E6" s="58"/>
      <c r="F6" s="58"/>
      <c r="G6" s="58"/>
    </row>
    <row r="7" spans="1:7" ht="15">
      <c r="A7" s="58"/>
      <c r="B7" s="58" t="s">
        <v>378</v>
      </c>
      <c r="C7" s="58"/>
      <c r="D7" s="58"/>
      <c r="E7" s="58"/>
      <c r="F7" s="58"/>
      <c r="G7" s="15"/>
    </row>
    <row r="8" spans="1:7" ht="15">
      <c r="A8" s="58"/>
      <c r="B8" s="57" t="s">
        <v>379</v>
      </c>
      <c r="C8" s="58"/>
      <c r="D8" s="58"/>
      <c r="E8" s="58"/>
      <c r="F8" s="58"/>
      <c r="G8" s="15"/>
    </row>
    <row r="9" spans="1:7" ht="15">
      <c r="A9" s="58"/>
      <c r="B9" s="58" t="s">
        <v>380</v>
      </c>
      <c r="C9" s="58"/>
      <c r="D9" s="58"/>
      <c r="E9" s="58"/>
      <c r="F9" s="58"/>
      <c r="G9" s="15"/>
    </row>
    <row r="10" spans="1:7" ht="15">
      <c r="A10" s="58"/>
      <c r="B10" s="58" t="s">
        <v>381</v>
      </c>
      <c r="C10" s="58"/>
      <c r="D10" s="58"/>
      <c r="E10" s="58"/>
      <c r="F10" s="58"/>
      <c r="G10" s="15"/>
    </row>
    <row r="11" spans="1:7" ht="15">
      <c r="A11" s="58"/>
      <c r="B11" s="58" t="s">
        <v>277</v>
      </c>
      <c r="C11" s="58"/>
      <c r="D11" s="58"/>
      <c r="E11" s="58"/>
      <c r="F11" s="58"/>
      <c r="G11" s="15"/>
    </row>
    <row r="12" spans="1:7" ht="15">
      <c r="A12" s="58"/>
      <c r="B12" s="58" t="s">
        <v>424</v>
      </c>
      <c r="C12" s="58"/>
      <c r="D12" s="58"/>
      <c r="E12" s="58"/>
      <c r="F12" s="58"/>
      <c r="G12" s="15"/>
    </row>
    <row r="13" spans="1:7" ht="15">
      <c r="A13" s="58"/>
      <c r="B13" s="80" t="s">
        <v>425</v>
      </c>
      <c r="C13" s="58"/>
      <c r="D13" s="58"/>
      <c r="E13" s="58"/>
      <c r="F13" s="58"/>
      <c r="G13" s="15"/>
    </row>
    <row r="14" spans="1:7" ht="15">
      <c r="A14" s="58"/>
      <c r="B14" s="58"/>
      <c r="C14" s="58"/>
      <c r="D14" s="58"/>
      <c r="E14" s="58"/>
      <c r="F14" s="58"/>
      <c r="G14" s="58"/>
    </row>
    <row r="15" spans="1:7" ht="15">
      <c r="A15" s="58" t="s">
        <v>382</v>
      </c>
      <c r="B15" s="58" t="s">
        <v>383</v>
      </c>
      <c r="C15" s="15"/>
      <c r="D15" s="15"/>
      <c r="E15" s="15"/>
      <c r="F15" s="15"/>
      <c r="G15" s="58"/>
    </row>
    <row r="16" spans="1:7" ht="15">
      <c r="A16" s="58" t="s">
        <v>399</v>
      </c>
      <c r="B16" s="58" t="s">
        <v>384</v>
      </c>
      <c r="C16" s="15"/>
      <c r="D16" s="15"/>
      <c r="E16" s="15"/>
      <c r="F16" s="15"/>
      <c r="G16" s="58"/>
    </row>
    <row r="17" spans="1:7" ht="15">
      <c r="A17" s="58"/>
      <c r="B17" s="58" t="s">
        <v>385</v>
      </c>
      <c r="C17" s="15"/>
      <c r="D17" s="15"/>
      <c r="E17" s="15"/>
      <c r="F17" s="15"/>
      <c r="G17" s="58"/>
    </row>
    <row r="18" spans="1:7" ht="15">
      <c r="A18" s="58"/>
      <c r="B18" s="58" t="s">
        <v>386</v>
      </c>
      <c r="C18" s="58"/>
      <c r="D18" s="58"/>
      <c r="E18" s="58"/>
      <c r="F18" s="58"/>
      <c r="G18" s="58"/>
    </row>
    <row r="19" spans="1:7" ht="15">
      <c r="A19" s="58"/>
      <c r="B19" s="58" t="s">
        <v>387</v>
      </c>
      <c r="C19" s="58"/>
      <c r="D19" s="58"/>
      <c r="E19" s="58"/>
      <c r="F19" s="58"/>
      <c r="G19" s="58"/>
    </row>
    <row r="20" spans="1:7" ht="15">
      <c r="A20" s="58"/>
      <c r="B20" s="58" t="s">
        <v>388</v>
      </c>
      <c r="C20" s="58"/>
      <c r="D20" s="58"/>
      <c r="E20" s="58"/>
      <c r="F20" s="58"/>
      <c r="G20" s="58"/>
    </row>
    <row r="21" spans="1:7" ht="15">
      <c r="A21" s="58"/>
      <c r="B21" s="58" t="s">
        <v>427</v>
      </c>
      <c r="C21" s="58"/>
      <c r="D21" s="58"/>
      <c r="E21" s="58"/>
      <c r="F21" s="58"/>
      <c r="G21" s="58"/>
    </row>
    <row r="22" spans="1:7" ht="15">
      <c r="A22" s="58"/>
      <c r="B22" s="58" t="s">
        <v>426</v>
      </c>
      <c r="C22" s="58"/>
      <c r="D22" s="58"/>
      <c r="E22" s="58"/>
      <c r="F22" s="58"/>
      <c r="G22" s="58"/>
    </row>
    <row r="23" spans="1:7" ht="15">
      <c r="A23" s="58"/>
      <c r="B23" s="58" t="s">
        <v>428</v>
      </c>
      <c r="C23" s="58"/>
      <c r="D23" s="58"/>
      <c r="E23" s="58"/>
      <c r="F23" s="58"/>
      <c r="G23" s="58"/>
    </row>
    <row r="24" spans="1:7" ht="15">
      <c r="A24" s="58"/>
      <c r="B24" s="58" t="s">
        <v>429</v>
      </c>
      <c r="C24" s="58"/>
      <c r="D24" s="58"/>
      <c r="E24" s="58"/>
      <c r="F24" s="58"/>
      <c r="G24" s="58"/>
    </row>
    <row r="25" spans="1:7" ht="15">
      <c r="A25" s="58"/>
      <c r="B25" s="58" t="s">
        <v>389</v>
      </c>
      <c r="C25" s="58"/>
      <c r="D25" s="61" t="s">
        <v>390</v>
      </c>
      <c r="E25" s="58"/>
      <c r="F25" s="58"/>
      <c r="G25" s="58"/>
    </row>
    <row r="26" spans="1:7" ht="15">
      <c r="A26" s="58"/>
      <c r="B26" s="58" t="s">
        <v>433</v>
      </c>
      <c r="C26" s="58"/>
      <c r="D26" s="61" t="s">
        <v>391</v>
      </c>
      <c r="E26" s="58"/>
      <c r="F26" s="58"/>
      <c r="G26" s="58"/>
    </row>
    <row r="27" spans="1:7" ht="15">
      <c r="A27" s="58"/>
      <c r="B27" s="58" t="s">
        <v>430</v>
      </c>
      <c r="C27" s="58"/>
      <c r="D27" s="62" t="s">
        <v>392</v>
      </c>
      <c r="E27" s="58"/>
      <c r="F27" s="58"/>
      <c r="G27" s="58"/>
    </row>
    <row r="28" spans="1:7" ht="15">
      <c r="A28" s="63"/>
      <c r="B28" s="58" t="s">
        <v>431</v>
      </c>
      <c r="C28" s="58"/>
      <c r="D28" s="62" t="s">
        <v>393</v>
      </c>
      <c r="E28" s="58"/>
      <c r="F28" s="58"/>
      <c r="G28" s="58"/>
    </row>
    <row r="29" spans="1:7" ht="15">
      <c r="A29" s="58"/>
      <c r="B29" s="58" t="s">
        <v>432</v>
      </c>
      <c r="C29" s="58"/>
      <c r="D29" s="62" t="s">
        <v>394</v>
      </c>
      <c r="E29" s="58"/>
      <c r="F29" s="58"/>
      <c r="G29" s="58"/>
    </row>
    <row r="30" spans="1:7" ht="15">
      <c r="A30" s="58"/>
      <c r="B30" s="58" t="s">
        <v>434</v>
      </c>
      <c r="C30" s="58"/>
      <c r="D30" s="62" t="s">
        <v>395</v>
      </c>
      <c r="E30" s="58"/>
      <c r="F30" s="58"/>
      <c r="G30" s="58"/>
    </row>
    <row r="31" spans="1:7" ht="15">
      <c r="A31" s="58"/>
      <c r="B31" s="58" t="s">
        <v>396</v>
      </c>
      <c r="C31" s="58"/>
      <c r="D31" s="58"/>
      <c r="E31" s="58"/>
      <c r="F31" s="58"/>
      <c r="G31" s="58"/>
    </row>
    <row r="32" spans="1:7" ht="15">
      <c r="A32" s="58"/>
      <c r="B32" s="58" t="s">
        <v>397</v>
      </c>
      <c r="C32" s="58"/>
      <c r="D32" s="58"/>
      <c r="E32" s="58"/>
      <c r="F32" s="58"/>
      <c r="G32" s="58"/>
    </row>
    <row r="33" spans="1:7" ht="15">
      <c r="A33" s="58"/>
      <c r="B33" s="64" t="s">
        <v>398</v>
      </c>
      <c r="C33" s="64">
        <v>6</v>
      </c>
      <c r="D33" s="64"/>
      <c r="E33" s="64">
        <f>+D33*C33</f>
        <v>0</v>
      </c>
      <c r="F33" s="58"/>
      <c r="G33" s="83"/>
    </row>
    <row r="34" spans="1:7" ht="15">
      <c r="A34" s="58"/>
      <c r="B34" s="65"/>
      <c r="C34" s="65"/>
      <c r="D34" s="65"/>
      <c r="E34" s="65"/>
      <c r="F34" s="65"/>
      <c r="G34" s="58"/>
    </row>
    <row r="35" spans="1:7" ht="15">
      <c r="A35" s="66"/>
      <c r="B35" s="67" t="s">
        <v>400</v>
      </c>
      <c r="C35" s="67"/>
      <c r="D35" s="67"/>
      <c r="E35" s="68">
        <f>SUM(E20:E34)</f>
        <v>0</v>
      </c>
      <c r="F35" s="58"/>
      <c r="G35" s="58"/>
    </row>
    <row r="36" spans="1:7" ht="15">
      <c r="A36" s="58"/>
      <c r="B36" s="58"/>
      <c r="C36" s="58"/>
      <c r="D36" s="58"/>
      <c r="E36" s="58"/>
      <c r="F36" s="58"/>
      <c r="G36" s="58"/>
    </row>
    <row r="37" spans="1:7" ht="15">
      <c r="A37" s="58"/>
      <c r="B37" s="58"/>
      <c r="C37" s="58"/>
      <c r="D37" s="58"/>
      <c r="E37" s="58"/>
      <c r="F37" s="58"/>
      <c r="G37" s="58"/>
    </row>
    <row r="38" spans="1:7" ht="15">
      <c r="A38" s="57" t="s">
        <v>401</v>
      </c>
      <c r="B38" s="57" t="s">
        <v>273</v>
      </c>
      <c r="C38" s="58"/>
      <c r="D38" s="58"/>
      <c r="E38" s="58"/>
      <c r="F38" s="58"/>
      <c r="G38" s="58"/>
    </row>
    <row r="39" spans="1:7" ht="15">
      <c r="A39" s="58"/>
      <c r="B39" s="58"/>
      <c r="C39" s="58"/>
      <c r="D39" s="58"/>
      <c r="E39" s="58"/>
      <c r="F39" s="58"/>
      <c r="G39" s="58"/>
    </row>
    <row r="40" spans="1:8" ht="15">
      <c r="A40" s="58"/>
      <c r="B40" s="58" t="s">
        <v>402</v>
      </c>
      <c r="C40"/>
      <c r="D40"/>
      <c r="E40"/>
      <c r="F40"/>
      <c r="G40"/>
      <c r="H40"/>
    </row>
    <row r="41" spans="1:8" ht="15">
      <c r="A41" s="58"/>
      <c r="B41" s="58" t="s">
        <v>285</v>
      </c>
      <c r="C41"/>
      <c r="D41"/>
      <c r="E41"/>
      <c r="F41"/>
      <c r="G41"/>
      <c r="H41"/>
    </row>
    <row r="42" spans="1:8" ht="15">
      <c r="A42" s="58"/>
      <c r="B42" s="58" t="s">
        <v>286</v>
      </c>
      <c r="C42"/>
      <c r="D42"/>
      <c r="E42"/>
      <c r="F42"/>
      <c r="G42"/>
      <c r="H42"/>
    </row>
    <row r="43" spans="1:8" ht="15">
      <c r="A43" s="58"/>
      <c r="B43" s="58" t="s">
        <v>287</v>
      </c>
      <c r="C43"/>
      <c r="D43"/>
      <c r="E43"/>
      <c r="F43"/>
      <c r="G43"/>
      <c r="H43"/>
    </row>
    <row r="44" spans="1:8" ht="15">
      <c r="A44" s="58"/>
      <c r="B44" s="58" t="s">
        <v>403</v>
      </c>
      <c r="C44"/>
      <c r="D44"/>
      <c r="E44"/>
      <c r="F44"/>
      <c r="G44"/>
      <c r="H44"/>
    </row>
    <row r="45" spans="1:7" ht="15">
      <c r="A45" s="58"/>
      <c r="B45" s="58"/>
      <c r="C45" s="58"/>
      <c r="D45" s="58"/>
      <c r="E45" s="58"/>
      <c r="F45" s="58"/>
      <c r="G45" s="58"/>
    </row>
    <row r="46" spans="1:9" ht="15">
      <c r="A46" s="69">
        <v>1</v>
      </c>
      <c r="B46" s="58" t="s">
        <v>404</v>
      </c>
      <c r="C46" s="58"/>
      <c r="D46" s="63"/>
      <c r="E46" s="63"/>
      <c r="F46"/>
      <c r="G46"/>
      <c r="H46"/>
      <c r="I46"/>
    </row>
    <row r="47" spans="1:9" ht="15">
      <c r="A47" s="58"/>
      <c r="B47" s="64" t="s">
        <v>54</v>
      </c>
      <c r="C47" s="70">
        <v>18</v>
      </c>
      <c r="D47" s="71"/>
      <c r="E47" s="64">
        <f>D47*C47</f>
        <v>0</v>
      </c>
      <c r="G47"/>
      <c r="H47"/>
      <c r="I47"/>
    </row>
    <row r="48" spans="1:9" ht="15">
      <c r="A48" s="58"/>
      <c r="B48"/>
      <c r="C48"/>
      <c r="D48"/>
      <c r="E48"/>
      <c r="F48"/>
      <c r="G48"/>
      <c r="H48" s="72"/>
      <c r="I48"/>
    </row>
    <row r="49" spans="1:9" ht="15">
      <c r="A49" s="69">
        <v>2</v>
      </c>
      <c r="B49" s="58" t="s">
        <v>288</v>
      </c>
      <c r="C49" s="58"/>
      <c r="D49" s="58"/>
      <c r="E49"/>
      <c r="F49"/>
      <c r="G49"/>
      <c r="H49" s="72"/>
      <c r="I49"/>
    </row>
    <row r="50" spans="1:9" ht="15">
      <c r="A50" s="58"/>
      <c r="B50" s="58" t="s">
        <v>289</v>
      </c>
      <c r="C50" s="58"/>
      <c r="D50" s="58"/>
      <c r="E50"/>
      <c r="F50"/>
      <c r="G50"/>
      <c r="H50" s="72"/>
      <c r="I50"/>
    </row>
    <row r="51" spans="1:9" ht="15">
      <c r="A51" s="58"/>
      <c r="B51" s="64" t="s">
        <v>54</v>
      </c>
      <c r="C51" s="70">
        <v>15</v>
      </c>
      <c r="D51" s="71"/>
      <c r="E51" s="64">
        <f>D51*C51</f>
        <v>0</v>
      </c>
      <c r="F51"/>
      <c r="G51"/>
      <c r="H51" s="72"/>
      <c r="I51"/>
    </row>
    <row r="52" spans="1:9" ht="15">
      <c r="A52" s="58"/>
      <c r="B52"/>
      <c r="C52"/>
      <c r="D52"/>
      <c r="E52" s="7"/>
      <c r="F52" s="41"/>
      <c r="G52"/>
      <c r="H52" s="72"/>
      <c r="I52"/>
    </row>
    <row r="53" spans="1:9" ht="15">
      <c r="A53" s="69">
        <v>3</v>
      </c>
      <c r="B53" s="58" t="s">
        <v>290</v>
      </c>
      <c r="C53"/>
      <c r="D53"/>
      <c r="E53"/>
      <c r="F53"/>
      <c r="G53"/>
      <c r="H53" s="72"/>
      <c r="I53"/>
    </row>
    <row r="54" spans="1:9" ht="15">
      <c r="A54" s="58"/>
      <c r="B54" s="58" t="s">
        <v>291</v>
      </c>
      <c r="C54"/>
      <c r="D54"/>
      <c r="E54"/>
      <c r="F54"/>
      <c r="G54"/>
      <c r="H54" s="72"/>
      <c r="I54"/>
    </row>
    <row r="55" spans="1:9" ht="15">
      <c r="A55" s="58"/>
      <c r="B55" s="73" t="s">
        <v>54</v>
      </c>
      <c r="C55" s="74">
        <v>15</v>
      </c>
      <c r="D55" s="75"/>
      <c r="E55" s="64">
        <f>D55*C55</f>
        <v>0</v>
      </c>
      <c r="F55"/>
      <c r="G55"/>
      <c r="H55" s="72"/>
      <c r="I55"/>
    </row>
    <row r="56" spans="1:9" ht="15">
      <c r="A56" s="58"/>
      <c r="B56"/>
      <c r="C56"/>
      <c r="D56"/>
      <c r="E56" s="7"/>
      <c r="F56" s="41"/>
      <c r="G56"/>
      <c r="H56" s="72"/>
      <c r="I56"/>
    </row>
    <row r="57" spans="1:9" ht="15">
      <c r="A57" s="69">
        <v>4</v>
      </c>
      <c r="B57" s="58" t="s">
        <v>405</v>
      </c>
      <c r="C57" s="76"/>
      <c r="D57" s="77"/>
      <c r="E57" s="77"/>
      <c r="F57"/>
      <c r="G57"/>
      <c r="H57" s="72"/>
      <c r="I57"/>
    </row>
    <row r="58" spans="1:9" ht="15">
      <c r="A58" s="58"/>
      <c r="B58" s="73" t="s">
        <v>54</v>
      </c>
      <c r="C58" s="74">
        <v>15</v>
      </c>
      <c r="D58" s="75"/>
      <c r="E58" s="64">
        <f>D58*C58</f>
        <v>0</v>
      </c>
      <c r="F58"/>
      <c r="G58"/>
      <c r="H58" s="72"/>
      <c r="I58"/>
    </row>
    <row r="59" spans="1:9" ht="15">
      <c r="A59" s="58"/>
      <c r="B59" s="77"/>
      <c r="C59" s="76"/>
      <c r="D59" s="77"/>
      <c r="E59" s="77"/>
      <c r="F59"/>
      <c r="G59"/>
      <c r="H59" s="72"/>
      <c r="I59"/>
    </row>
    <row r="60" spans="1:9" ht="15">
      <c r="A60" s="69">
        <v>5</v>
      </c>
      <c r="B60" s="58" t="s">
        <v>406</v>
      </c>
      <c r="C60" s="76"/>
      <c r="D60" s="77"/>
      <c r="E60" s="77"/>
      <c r="F60"/>
      <c r="G60"/>
      <c r="H60" s="72"/>
      <c r="I60"/>
    </row>
    <row r="61" spans="1:9" ht="15">
      <c r="A61" s="58"/>
      <c r="B61" s="73" t="s">
        <v>54</v>
      </c>
      <c r="C61" s="74">
        <v>15</v>
      </c>
      <c r="D61" s="75"/>
      <c r="E61" s="64">
        <f>D61*C61</f>
        <v>0</v>
      </c>
      <c r="F61"/>
      <c r="G61"/>
      <c r="H61" s="72"/>
      <c r="I61"/>
    </row>
    <row r="62" spans="1:9" ht="15">
      <c r="A62" s="58"/>
      <c r="B62" s="77"/>
      <c r="C62" s="76"/>
      <c r="D62" s="77"/>
      <c r="E62" s="77"/>
      <c r="F62"/>
      <c r="G62"/>
      <c r="H62" s="72"/>
      <c r="I62"/>
    </row>
    <row r="63" spans="1:9" ht="15">
      <c r="A63" s="69">
        <v>6</v>
      </c>
      <c r="B63" s="58" t="s">
        <v>407</v>
      </c>
      <c r="C63" s="76"/>
      <c r="D63" s="77"/>
      <c r="E63" s="77"/>
      <c r="F63"/>
      <c r="G63"/>
      <c r="H63" s="72"/>
      <c r="I63"/>
    </row>
    <row r="64" spans="1:9" ht="15">
      <c r="A64" s="58"/>
      <c r="B64" s="73" t="s">
        <v>54</v>
      </c>
      <c r="C64" s="74">
        <v>15</v>
      </c>
      <c r="D64" s="75"/>
      <c r="E64" s="64">
        <f>D64*C64</f>
        <v>0</v>
      </c>
      <c r="F64"/>
      <c r="G64"/>
      <c r="H64" s="72"/>
      <c r="I64"/>
    </row>
    <row r="65" spans="1:9" ht="15">
      <c r="A65" s="58"/>
      <c r="B65" s="77"/>
      <c r="C65" s="76"/>
      <c r="D65" s="77"/>
      <c r="E65" s="77"/>
      <c r="F65"/>
      <c r="G65"/>
      <c r="H65" s="72"/>
      <c r="I65"/>
    </row>
    <row r="66" spans="1:9" ht="15">
      <c r="A66" s="69">
        <v>7</v>
      </c>
      <c r="B66" s="58" t="s">
        <v>408</v>
      </c>
      <c r="C66" s="76"/>
      <c r="D66" s="77"/>
      <c r="E66" s="77"/>
      <c r="F66"/>
      <c r="G66"/>
      <c r="H66" s="72"/>
      <c r="I66"/>
    </row>
    <row r="67" spans="1:9" ht="15">
      <c r="A67" s="58"/>
      <c r="B67" s="73" t="s">
        <v>54</v>
      </c>
      <c r="C67" s="74">
        <v>15</v>
      </c>
      <c r="D67" s="75"/>
      <c r="E67" s="64">
        <f>D67*C67</f>
        <v>0</v>
      </c>
      <c r="F67"/>
      <c r="G67"/>
      <c r="H67" s="72"/>
      <c r="I67"/>
    </row>
    <row r="68" spans="1:9" ht="15">
      <c r="A68" s="58"/>
      <c r="B68" s="77"/>
      <c r="C68" s="76"/>
      <c r="D68" s="77"/>
      <c r="E68" s="77"/>
      <c r="F68"/>
      <c r="G68"/>
      <c r="H68" s="72"/>
      <c r="I68"/>
    </row>
    <row r="69" spans="1:9" ht="15">
      <c r="A69" s="69">
        <v>8</v>
      </c>
      <c r="B69" s="58" t="s">
        <v>409</v>
      </c>
      <c r="C69" s="76"/>
      <c r="D69" s="77"/>
      <c r="E69" s="77"/>
      <c r="F69"/>
      <c r="G69"/>
      <c r="H69" s="72"/>
      <c r="I69"/>
    </row>
    <row r="70" spans="1:9" ht="15">
      <c r="A70" s="58"/>
      <c r="B70" s="73" t="s">
        <v>54</v>
      </c>
      <c r="C70" s="74">
        <v>15</v>
      </c>
      <c r="D70" s="75"/>
      <c r="E70" s="64">
        <f>D70*C70</f>
        <v>0</v>
      </c>
      <c r="F70"/>
      <c r="G70"/>
      <c r="H70" s="72"/>
      <c r="I70"/>
    </row>
    <row r="71" spans="1:9" ht="15">
      <c r="A71" s="58"/>
      <c r="B71" s="77"/>
      <c r="C71" s="76"/>
      <c r="D71" s="77"/>
      <c r="E71" s="77"/>
      <c r="F71"/>
      <c r="G71"/>
      <c r="H71" s="72"/>
      <c r="I71"/>
    </row>
    <row r="72" spans="1:9" ht="15">
      <c r="A72" s="69">
        <v>9</v>
      </c>
      <c r="B72" s="58" t="s">
        <v>410</v>
      </c>
      <c r="C72" s="76"/>
      <c r="D72" s="77"/>
      <c r="E72" s="77"/>
      <c r="F72"/>
      <c r="G72"/>
      <c r="H72" s="72"/>
      <c r="I72"/>
    </row>
    <row r="73" spans="1:9" ht="15">
      <c r="A73" s="58"/>
      <c r="B73" s="73" t="s">
        <v>54</v>
      </c>
      <c r="C73" s="74">
        <v>15</v>
      </c>
      <c r="D73" s="75"/>
      <c r="E73" s="64">
        <f>D73*C73</f>
        <v>0</v>
      </c>
      <c r="F73"/>
      <c r="G73"/>
      <c r="H73" s="72"/>
      <c r="I73"/>
    </row>
    <row r="74" spans="1:9" ht="15">
      <c r="A74" s="58"/>
      <c r="B74" s="77"/>
      <c r="C74" s="76"/>
      <c r="D74" s="77"/>
      <c r="E74" s="77"/>
      <c r="F74"/>
      <c r="G74"/>
      <c r="H74" s="72"/>
      <c r="I74"/>
    </row>
    <row r="75" spans="1:9" ht="15">
      <c r="A75" s="69">
        <v>10</v>
      </c>
      <c r="B75" s="58" t="s">
        <v>411</v>
      </c>
      <c r="C75"/>
      <c r="D75"/>
      <c r="E75" s="77"/>
      <c r="F75"/>
      <c r="G75"/>
      <c r="H75" s="72"/>
      <c r="I75"/>
    </row>
    <row r="76" spans="1:9" ht="15">
      <c r="A76" s="58"/>
      <c r="B76" s="58" t="s">
        <v>412</v>
      </c>
      <c r="C76"/>
      <c r="D76"/>
      <c r="E76" s="77"/>
      <c r="F76"/>
      <c r="G76"/>
      <c r="H76" s="72"/>
      <c r="I76"/>
    </row>
    <row r="77" spans="1:9" ht="15">
      <c r="A77" s="58"/>
      <c r="B77" s="58" t="s">
        <v>413</v>
      </c>
      <c r="F77"/>
      <c r="G77"/>
      <c r="H77" s="72"/>
      <c r="I77"/>
    </row>
    <row r="78" spans="1:9" ht="15">
      <c r="A78" s="58"/>
      <c r="B78" s="73" t="s">
        <v>54</v>
      </c>
      <c r="C78" s="74">
        <v>15</v>
      </c>
      <c r="D78" s="75"/>
      <c r="E78" s="64">
        <f>D78*C78</f>
        <v>0</v>
      </c>
      <c r="F78"/>
      <c r="G78"/>
      <c r="H78" s="72"/>
      <c r="I78"/>
    </row>
    <row r="79" spans="1:9" ht="15">
      <c r="A79" s="58"/>
      <c r="B79" s="77"/>
      <c r="C79" s="76"/>
      <c r="D79" s="77"/>
      <c r="E79" s="77"/>
      <c r="F79"/>
      <c r="G79"/>
      <c r="H79" s="72"/>
      <c r="I79"/>
    </row>
    <row r="80" spans="1:9" ht="15">
      <c r="A80" s="69">
        <v>11</v>
      </c>
      <c r="B80" s="58" t="s">
        <v>414</v>
      </c>
      <c r="C80"/>
      <c r="D80"/>
      <c r="E80" s="77"/>
      <c r="F80"/>
      <c r="G80"/>
      <c r="H80" s="72"/>
      <c r="I80"/>
    </row>
    <row r="81" spans="1:9" ht="15">
      <c r="A81" s="58"/>
      <c r="B81" s="58" t="s">
        <v>415</v>
      </c>
      <c r="C81"/>
      <c r="D81"/>
      <c r="E81" s="77"/>
      <c r="F81"/>
      <c r="G81"/>
      <c r="H81" s="72"/>
      <c r="I81"/>
    </row>
    <row r="82" spans="1:9" ht="15">
      <c r="A82" s="58"/>
      <c r="B82" s="58" t="s">
        <v>416</v>
      </c>
      <c r="C82"/>
      <c r="D82"/>
      <c r="E82" s="77"/>
      <c r="F82"/>
      <c r="G82"/>
      <c r="H82" s="72"/>
      <c r="I82"/>
    </row>
    <row r="83" spans="1:9" ht="15">
      <c r="A83" s="58"/>
      <c r="B83" s="78" t="s">
        <v>417</v>
      </c>
      <c r="F83"/>
      <c r="G83"/>
      <c r="H83" s="72"/>
      <c r="I83"/>
    </row>
    <row r="84" spans="1:9" ht="15">
      <c r="A84" s="58"/>
      <c r="B84" s="73" t="s">
        <v>54</v>
      </c>
      <c r="C84" s="74">
        <v>3</v>
      </c>
      <c r="D84" s="75"/>
      <c r="E84" s="64">
        <f>D84*C84</f>
        <v>0</v>
      </c>
      <c r="F84"/>
      <c r="G84"/>
      <c r="H84" s="72"/>
      <c r="I84"/>
    </row>
    <row r="85" spans="1:9" ht="15">
      <c r="A85" s="58"/>
      <c r="B85" s="77"/>
      <c r="C85" s="76"/>
      <c r="D85" s="77"/>
      <c r="E85" s="77"/>
      <c r="F85"/>
      <c r="G85"/>
      <c r="H85" s="72"/>
      <c r="I85"/>
    </row>
    <row r="86" spans="1:9" ht="15">
      <c r="A86" s="69">
        <v>12</v>
      </c>
      <c r="B86" s="58" t="s">
        <v>418</v>
      </c>
      <c r="C86"/>
      <c r="D86"/>
      <c r="E86" s="77"/>
      <c r="F86"/>
      <c r="G86"/>
      <c r="H86" s="72"/>
      <c r="I86"/>
    </row>
    <row r="87" spans="1:9" ht="15">
      <c r="A87" s="58"/>
      <c r="B87" s="58" t="s">
        <v>419</v>
      </c>
      <c r="C87"/>
      <c r="D87"/>
      <c r="E87" s="77"/>
      <c r="F87"/>
      <c r="G87"/>
      <c r="H87" s="72"/>
      <c r="I87"/>
    </row>
    <row r="88" spans="1:9" ht="15">
      <c r="A88" s="58"/>
      <c r="B88" s="58" t="s">
        <v>416</v>
      </c>
      <c r="F88"/>
      <c r="G88"/>
      <c r="H88" s="72"/>
      <c r="I88"/>
    </row>
    <row r="89" spans="1:9" ht="15">
      <c r="A89" s="58"/>
      <c r="B89" s="78" t="s">
        <v>417</v>
      </c>
      <c r="F89"/>
      <c r="G89"/>
      <c r="H89" s="72"/>
      <c r="I89"/>
    </row>
    <row r="90" spans="1:9" ht="15">
      <c r="A90" s="58"/>
      <c r="B90" s="73" t="s">
        <v>54</v>
      </c>
      <c r="C90" s="74">
        <v>3</v>
      </c>
      <c r="D90" s="75"/>
      <c r="E90" s="64">
        <f>D90*C90</f>
        <v>0</v>
      </c>
      <c r="F90"/>
      <c r="G90"/>
      <c r="H90" s="72"/>
      <c r="I90"/>
    </row>
    <row r="91" spans="1:9" ht="15">
      <c r="A91" s="58"/>
      <c r="B91" s="77"/>
      <c r="C91" s="76"/>
      <c r="D91" s="77"/>
      <c r="E91" s="77"/>
      <c r="F91"/>
      <c r="G91"/>
      <c r="H91" s="72"/>
      <c r="I91"/>
    </row>
    <row r="92" spans="1:9" ht="15">
      <c r="A92" s="69">
        <v>13</v>
      </c>
      <c r="B92" s="58" t="s">
        <v>420</v>
      </c>
      <c r="C92"/>
      <c r="D92"/>
      <c r="E92" s="77"/>
      <c r="F92"/>
      <c r="G92"/>
      <c r="H92" s="72"/>
      <c r="I92"/>
    </row>
    <row r="93" spans="1:9" ht="15">
      <c r="A93" s="58"/>
      <c r="B93" s="58" t="s">
        <v>421</v>
      </c>
      <c r="C93"/>
      <c r="D93"/>
      <c r="E93" s="77"/>
      <c r="F93"/>
      <c r="G93"/>
      <c r="H93" s="72"/>
      <c r="I93"/>
    </row>
    <row r="94" spans="1:9" ht="15">
      <c r="A94" s="58"/>
      <c r="B94" s="58" t="s">
        <v>416</v>
      </c>
      <c r="F94"/>
      <c r="G94"/>
      <c r="H94" s="72"/>
      <c r="I94"/>
    </row>
    <row r="95" spans="1:9" ht="15">
      <c r="A95" s="58"/>
      <c r="B95" s="78" t="s">
        <v>417</v>
      </c>
      <c r="F95"/>
      <c r="G95"/>
      <c r="H95" s="72"/>
      <c r="I95"/>
    </row>
    <row r="96" spans="1:9" ht="15">
      <c r="A96" s="58"/>
      <c r="B96" s="73" t="s">
        <v>54</v>
      </c>
      <c r="C96" s="74">
        <v>3</v>
      </c>
      <c r="D96" s="75"/>
      <c r="E96" s="64">
        <f>D96*C96</f>
        <v>0</v>
      </c>
      <c r="F96"/>
      <c r="G96"/>
      <c r="H96" s="72"/>
      <c r="I96"/>
    </row>
    <row r="97" spans="1:7" ht="15">
      <c r="A97" s="58"/>
      <c r="B97" s="58"/>
      <c r="C97" s="58"/>
      <c r="D97" s="58"/>
      <c r="E97" s="58"/>
      <c r="F97" s="58"/>
      <c r="G97" s="58"/>
    </row>
    <row r="98" spans="1:7" ht="15">
      <c r="A98" s="66"/>
      <c r="B98" s="67" t="s">
        <v>422</v>
      </c>
      <c r="C98" s="67"/>
      <c r="D98" s="67"/>
      <c r="E98" s="68">
        <f>SUM(E46:E97)*1.2</f>
        <v>0</v>
      </c>
      <c r="G98" s="83"/>
    </row>
    <row r="99" spans="1:7" ht="15">
      <c r="A99" s="65"/>
      <c r="B99" s="79"/>
      <c r="C99" s="79"/>
      <c r="D99" s="79"/>
      <c r="E99" s="79"/>
      <c r="G99" s="58"/>
    </row>
    <row r="100" spans="1:7" ht="15">
      <c r="A100" s="65"/>
      <c r="B100" s="66" t="s">
        <v>423</v>
      </c>
      <c r="C100" s="67"/>
      <c r="D100" s="67"/>
      <c r="E100" s="68">
        <f>SUM(E35+E98)</f>
        <v>0</v>
      </c>
      <c r="G100" s="58"/>
    </row>
    <row r="101" spans="1:7" ht="15">
      <c r="A101" s="58"/>
      <c r="B101" s="58" t="s">
        <v>57</v>
      </c>
      <c r="C101" s="58"/>
      <c r="D101" s="58"/>
      <c r="E101" s="58"/>
      <c r="F101" s="58"/>
      <c r="G101" s="58"/>
    </row>
    <row r="102" spans="1:7" ht="15">
      <c r="A102" s="58"/>
      <c r="B102" s="58"/>
      <c r="C102" s="58"/>
      <c r="D102" s="58"/>
      <c r="E102" s="58"/>
      <c r="F102" s="58"/>
      <c r="G102" s="58"/>
    </row>
    <row r="103" spans="1:7" ht="15">
      <c r="A103" s="58"/>
      <c r="B103" s="58"/>
      <c r="C103" s="58"/>
      <c r="D103" s="58"/>
      <c r="E103" s="58"/>
      <c r="F103" s="58"/>
      <c r="G103" s="58"/>
    </row>
    <row r="104" spans="1:7" ht="15">
      <c r="A104" s="58"/>
      <c r="B104" s="58"/>
      <c r="C104" s="58"/>
      <c r="D104" s="58"/>
      <c r="E104" s="58"/>
      <c r="F104" s="58"/>
      <c r="G104" s="58"/>
    </row>
    <row r="105" spans="1:7" ht="15">
      <c r="A105" s="58"/>
      <c r="B105" s="58"/>
      <c r="C105" s="58"/>
      <c r="D105" s="58"/>
      <c r="E105" s="58"/>
      <c r="F105" s="58"/>
      <c r="G105" s="58"/>
    </row>
    <row r="106" spans="1:7" ht="15">
      <c r="A106" s="58"/>
      <c r="B106" s="58"/>
      <c r="C106" s="58"/>
      <c r="D106" s="58"/>
      <c r="E106" s="58"/>
      <c r="F106" s="58"/>
      <c r="G106" s="58"/>
    </row>
    <row r="107" spans="1:7" ht="15">
      <c r="A107" s="58"/>
      <c r="B107" s="58"/>
      <c r="C107" s="58"/>
      <c r="D107" s="58"/>
      <c r="E107" s="58"/>
      <c r="F107" s="58"/>
      <c r="G107" s="58"/>
    </row>
    <row r="108" spans="1:7" ht="15">
      <c r="A108" s="58"/>
      <c r="B108" s="58"/>
      <c r="C108" s="58"/>
      <c r="D108" s="58"/>
      <c r="E108" s="58"/>
      <c r="F108" s="58"/>
      <c r="G108" s="58"/>
    </row>
    <row r="109" spans="1:7" ht="15">
      <c r="A109" s="58"/>
      <c r="B109" s="58"/>
      <c r="C109" s="58"/>
      <c r="D109" s="58"/>
      <c r="E109" s="58"/>
      <c r="F109" s="58"/>
      <c r="G109" s="58"/>
    </row>
    <row r="110" spans="1:7" ht="15">
      <c r="A110" s="58"/>
      <c r="B110" s="58"/>
      <c r="C110" s="58"/>
      <c r="D110" s="58"/>
      <c r="E110" s="58"/>
      <c r="F110" s="58"/>
      <c r="G110" s="58"/>
    </row>
    <row r="111" spans="1:7" ht="15">
      <c r="A111" s="58"/>
      <c r="B111" s="58"/>
      <c r="C111" s="58"/>
      <c r="D111" s="58"/>
      <c r="E111" s="58"/>
      <c r="F111" s="58"/>
      <c r="G111" s="58"/>
    </row>
    <row r="112" spans="1:7" ht="15">
      <c r="A112" s="58"/>
      <c r="B112" s="58"/>
      <c r="C112" s="58"/>
      <c r="D112" s="58"/>
      <c r="E112" s="58"/>
      <c r="F112" s="58"/>
      <c r="G112" s="58"/>
    </row>
    <row r="113" spans="1:7" ht="15">
      <c r="A113" s="58"/>
      <c r="B113" s="58"/>
      <c r="C113" s="58"/>
      <c r="D113" s="58"/>
      <c r="E113" s="58"/>
      <c r="F113" s="58"/>
      <c r="G113" s="58"/>
    </row>
    <row r="114" spans="1:7" ht="15">
      <c r="A114" s="58"/>
      <c r="B114" s="58"/>
      <c r="C114" s="58"/>
      <c r="D114" s="58"/>
      <c r="E114" s="58"/>
      <c r="F114" s="58"/>
      <c r="G114" s="58"/>
    </row>
    <row r="115" spans="1:7" ht="15">
      <c r="A115" s="58"/>
      <c r="B115" s="58"/>
      <c r="C115" s="58"/>
      <c r="D115" s="58"/>
      <c r="E115" s="58"/>
      <c r="F115" s="58"/>
      <c r="G115" s="58"/>
    </row>
    <row r="116" spans="1:7" ht="15">
      <c r="A116" s="58"/>
      <c r="B116" s="58"/>
      <c r="C116" s="58"/>
      <c r="D116" s="58"/>
      <c r="E116" s="58"/>
      <c r="F116" s="58"/>
      <c r="G116" s="58"/>
    </row>
    <row r="117" spans="1:7" ht="15">
      <c r="A117" s="58"/>
      <c r="B117" s="58"/>
      <c r="C117" s="58"/>
      <c r="D117" s="58"/>
      <c r="E117" s="58"/>
      <c r="F117" s="58"/>
      <c r="G117" s="58"/>
    </row>
    <row r="118" spans="1:7" ht="15">
      <c r="A118" s="58"/>
      <c r="B118" s="58"/>
      <c r="C118" s="58"/>
      <c r="D118" s="58"/>
      <c r="E118" s="58"/>
      <c r="F118" s="58"/>
      <c r="G118" s="58"/>
    </row>
    <row r="119" spans="1:7" ht="15">
      <c r="A119" s="58"/>
      <c r="B119" s="58"/>
      <c r="C119" s="58"/>
      <c r="D119" s="58"/>
      <c r="E119" s="58"/>
      <c r="F119" s="58"/>
      <c r="G119" s="58"/>
    </row>
    <row r="120" spans="1:7" ht="15">
      <c r="A120" s="58"/>
      <c r="B120" s="58"/>
      <c r="C120" s="58"/>
      <c r="D120" s="58"/>
      <c r="E120" s="58"/>
      <c r="F120" s="58"/>
      <c r="G120" s="58"/>
    </row>
    <row r="121" spans="1:7" ht="15">
      <c r="A121" s="58"/>
      <c r="B121" s="58"/>
      <c r="C121" s="58"/>
      <c r="D121" s="58"/>
      <c r="E121" s="58"/>
      <c r="F121" s="58"/>
      <c r="G121" s="58"/>
    </row>
  </sheetData>
  <sheetProtection/>
  <printOptions/>
  <pageMargins left="1.1400000000000001" right="0.35000000000000003" top="0.7900000000000001" bottom="0.7900000000000001" header="0.51" footer="0.51"/>
  <pageSetup horizontalDpi="600" verticalDpi="600" orientation="portrait" paperSize="9" scale="85"/>
  <headerFooter alignWithMargins="0">
    <oddHeader>&amp;C&amp;"Calibri,Regular"&amp;9&amp;K000000
</oddHeader>
    <oddFooter>&amp;L&amp;"-,Običajno"&amp;9&amp;P&amp;R&amp;"-,Običajno"&amp;9&amp;F</oddFooter>
  </headerFooter>
  <rowBreaks count="2" manualBreakCount="2">
    <brk id="37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Dario</cp:lastModifiedBy>
  <cp:lastPrinted>2019-06-05T08:27:43Z</cp:lastPrinted>
  <dcterms:created xsi:type="dcterms:W3CDTF">2008-03-17T13:20:39Z</dcterms:created>
  <dcterms:modified xsi:type="dcterms:W3CDTF">2019-06-05T15:07:21Z</dcterms:modified>
  <cp:category/>
  <cp:version/>
  <cp:contentType/>
  <cp:contentStatus/>
</cp:coreProperties>
</file>